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2120" windowHeight="8445" tabRatio="601"/>
  </bookViews>
  <sheets>
    <sheet name="Расходы" sheetId="2" r:id="rId1"/>
  </sheets>
  <definedNames>
    <definedName name="_xlnm.Print_Titles" localSheetId="0">Расходы!$13:$15</definedName>
    <definedName name="_xlnm.Print_Area" localSheetId="0">Расходы!$A$1:$FX$134</definedName>
  </definedNames>
  <calcPr calcId="145621"/>
  <fileRecoveryPr autoRecover="0"/>
</workbook>
</file>

<file path=xl/calcChain.xml><?xml version="1.0" encoding="utf-8"?>
<calcChain xmlns="http://schemas.openxmlformats.org/spreadsheetml/2006/main">
  <c r="FX103" i="2" l="1"/>
  <c r="FL103" i="2"/>
  <c r="EY103" i="2"/>
  <c r="EL103" i="2"/>
  <c r="CW45" i="2"/>
  <c r="CJ45" i="2"/>
  <c r="BR45" i="2"/>
  <c r="FX105" i="2"/>
  <c r="FL105" i="2"/>
  <c r="EY105" i="2"/>
  <c r="EL105" i="2"/>
  <c r="CW116" i="2" l="1"/>
  <c r="CW115" i="2" s="1"/>
  <c r="CW113" i="2"/>
  <c r="CW56" i="2"/>
  <c r="CW55" i="2" s="1"/>
  <c r="EL55" i="2" s="1"/>
  <c r="CJ56" i="2"/>
  <c r="BR56" i="2"/>
  <c r="FL62" i="2"/>
  <c r="EY62" i="2"/>
  <c r="EL62" i="2"/>
  <c r="CW30" i="2"/>
  <c r="EL30" i="2" s="1"/>
  <c r="CJ30" i="2"/>
  <c r="BR30" i="2"/>
  <c r="FL33" i="2"/>
  <c r="EY33" i="2"/>
  <c r="EL33" i="2"/>
  <c r="CW24" i="2"/>
  <c r="EL24" i="2" s="1"/>
  <c r="CJ24" i="2"/>
  <c r="BR24" i="2"/>
  <c r="FL27" i="2"/>
  <c r="EY27" i="2"/>
  <c r="EL27" i="2"/>
  <c r="FL38" i="2"/>
  <c r="EY38" i="2"/>
  <c r="EL38" i="2"/>
  <c r="FL45" i="2"/>
  <c r="FX101" i="2"/>
  <c r="FL101" i="2"/>
  <c r="EY101" i="2"/>
  <c r="EL101" i="2"/>
  <c r="CW89" i="2"/>
  <c r="CW88" i="2" s="1"/>
  <c r="CJ89" i="2"/>
  <c r="CJ88" i="2" s="1"/>
  <c r="BR89" i="2"/>
  <c r="BR88" i="2" s="1"/>
  <c r="FX91" i="2"/>
  <c r="FL91" i="2"/>
  <c r="EY91" i="2"/>
  <c r="EL91" i="2"/>
  <c r="CW40" i="2"/>
  <c r="CJ40" i="2"/>
  <c r="BR40" i="2"/>
  <c r="FL42" i="2"/>
  <c r="EY42" i="2"/>
  <c r="EL42" i="2"/>
  <c r="CW28" i="2"/>
  <c r="EL28" i="2" s="1"/>
  <c r="CW35" i="2"/>
  <c r="EL35" i="2" s="1"/>
  <c r="CW43" i="2"/>
  <c r="CW119" i="2"/>
  <c r="CJ119" i="2"/>
  <c r="BR119" i="2"/>
  <c r="EY119" i="2" s="1"/>
  <c r="FX120" i="2"/>
  <c r="FL120" i="2"/>
  <c r="EY120" i="2"/>
  <c r="EL120" i="2"/>
  <c r="EL119" i="2"/>
  <c r="CJ113" i="2"/>
  <c r="BR113" i="2"/>
  <c r="EY113" i="2" s="1"/>
  <c r="EL97" i="2"/>
  <c r="CW99" i="2"/>
  <c r="CW96" i="2" s="1"/>
  <c r="CJ99" i="2"/>
  <c r="CJ96" i="2" s="1"/>
  <c r="BR99" i="2"/>
  <c r="BR96" i="2" s="1"/>
  <c r="CW93" i="2"/>
  <c r="EL93" i="2" s="1"/>
  <c r="CJ93" i="2"/>
  <c r="BR93" i="2"/>
  <c r="FX95" i="2"/>
  <c r="FL95" i="2"/>
  <c r="EY95" i="2"/>
  <c r="EL95" i="2"/>
  <c r="CW67" i="2"/>
  <c r="CW66" i="2" s="1"/>
  <c r="CW81" i="2"/>
  <c r="EY81" i="2" s="1"/>
  <c r="CW123" i="2"/>
  <c r="CW122" i="2" s="1"/>
  <c r="EL122" i="2" s="1"/>
  <c r="CW73" i="2"/>
  <c r="CW72" i="2" s="1"/>
  <c r="CW71" i="2" s="1"/>
  <c r="EL71" i="2" s="1"/>
  <c r="CW52" i="2"/>
  <c r="CW51" i="2" s="1"/>
  <c r="EL51" i="2" s="1"/>
  <c r="CW108" i="2"/>
  <c r="FL108" i="2" s="1"/>
  <c r="CW84" i="2"/>
  <c r="CJ28" i="2"/>
  <c r="CJ35" i="2"/>
  <c r="CJ43" i="2"/>
  <c r="CJ48" i="2"/>
  <c r="FL48" i="2" s="1"/>
  <c r="CJ52" i="2"/>
  <c r="CJ67" i="2"/>
  <c r="CJ66" i="2" s="1"/>
  <c r="CJ81" i="2"/>
  <c r="CJ80" i="2" s="1"/>
  <c r="CJ116" i="2"/>
  <c r="CJ115" i="2" s="1"/>
  <c r="CJ112" i="2" s="1"/>
  <c r="CJ123" i="2"/>
  <c r="CJ122" i="2"/>
  <c r="CJ73" i="2"/>
  <c r="CJ72" i="2" s="1"/>
  <c r="CJ108" i="2"/>
  <c r="CJ84" i="2"/>
  <c r="BR28" i="2"/>
  <c r="BR35" i="2"/>
  <c r="BR43" i="2"/>
  <c r="BR48" i="2"/>
  <c r="BR47" i="2" s="1"/>
  <c r="EY47" i="2" s="1"/>
  <c r="BR52" i="2"/>
  <c r="BR51" i="2" s="1"/>
  <c r="BR67" i="2"/>
  <c r="BR66" i="2" s="1"/>
  <c r="BR81" i="2"/>
  <c r="BR80" i="2" s="1"/>
  <c r="BR123" i="2"/>
  <c r="BR122" i="2" s="1"/>
  <c r="BR73" i="2"/>
  <c r="EY73" i="2" s="1"/>
  <c r="BR108" i="2"/>
  <c r="EY108" i="2" s="1"/>
  <c r="BR84" i="2"/>
  <c r="FX85" i="2"/>
  <c r="FL85" i="2"/>
  <c r="EY85" i="2"/>
  <c r="EL85" i="2"/>
  <c r="FX84" i="2"/>
  <c r="FL75" i="2"/>
  <c r="EY75" i="2"/>
  <c r="EL75" i="2"/>
  <c r="FL64" i="2"/>
  <c r="EY64" i="2"/>
  <c r="EL64" i="2"/>
  <c r="BR116" i="2"/>
  <c r="BR115" i="2" s="1"/>
  <c r="FX109" i="2"/>
  <c r="FL109" i="2"/>
  <c r="EY109" i="2"/>
  <c r="EL109" i="2"/>
  <c r="EL108" i="2"/>
  <c r="FX106" i="2"/>
  <c r="FL106" i="2"/>
  <c r="EY106" i="2"/>
  <c r="EL106" i="2"/>
  <c r="FX104" i="2"/>
  <c r="FL104" i="2"/>
  <c r="EY104" i="2"/>
  <c r="EL104" i="2"/>
  <c r="FX102" i="2"/>
  <c r="FL102" i="2"/>
  <c r="EY102" i="2"/>
  <c r="EL102" i="2"/>
  <c r="FX100" i="2"/>
  <c r="FL100" i="2"/>
  <c r="EY100" i="2"/>
  <c r="EL100" i="2"/>
  <c r="FX99" i="2"/>
  <c r="FX94" i="2"/>
  <c r="FL94" i="2"/>
  <c r="EY94" i="2"/>
  <c r="EL94" i="2"/>
  <c r="FX93" i="2"/>
  <c r="FX92" i="2"/>
  <c r="FL92" i="2"/>
  <c r="EY92" i="2"/>
  <c r="EL92" i="2"/>
  <c r="FL76" i="2"/>
  <c r="EY76" i="2"/>
  <c r="EL76" i="2"/>
  <c r="FL60" i="2"/>
  <c r="EY60" i="2"/>
  <c r="EL60" i="2"/>
  <c r="FL44" i="2"/>
  <c r="EY44" i="2"/>
  <c r="EL44" i="2"/>
  <c r="FL49" i="2"/>
  <c r="FL41" i="2"/>
  <c r="FL46" i="2"/>
  <c r="EY46" i="2"/>
  <c r="EL46" i="2"/>
  <c r="EY45" i="2"/>
  <c r="EL45" i="2"/>
  <c r="FL39" i="2"/>
  <c r="FL57" i="2"/>
  <c r="EL41" i="2"/>
  <c r="EY41" i="2"/>
  <c r="FL59" i="2"/>
  <c r="EY59" i="2"/>
  <c r="EL59" i="2"/>
  <c r="FL29" i="2"/>
  <c r="FX98" i="2"/>
  <c r="FL98" i="2"/>
  <c r="EY98" i="2"/>
  <c r="EL98" i="2"/>
  <c r="FX97" i="2"/>
  <c r="FL68" i="2"/>
  <c r="FX117" i="2"/>
  <c r="FL117" i="2"/>
  <c r="EY117" i="2"/>
  <c r="EL117" i="2"/>
  <c r="FX116" i="2"/>
  <c r="EL116" i="2"/>
  <c r="FX96" i="2"/>
  <c r="FL74" i="2"/>
  <c r="EY74" i="2"/>
  <c r="EL74" i="2"/>
  <c r="FX72" i="2"/>
  <c r="EY57" i="2"/>
  <c r="EL57" i="2"/>
  <c r="FL53" i="2"/>
  <c r="EY53" i="2"/>
  <c r="EL53" i="2"/>
  <c r="CJ51" i="2"/>
  <c r="FL51" i="2" s="1"/>
  <c r="EY39" i="2"/>
  <c r="EL39" i="2"/>
  <c r="FL32" i="2"/>
  <c r="EY32" i="2"/>
  <c r="EL32" i="2"/>
  <c r="FL26" i="2"/>
  <c r="EY26" i="2"/>
  <c r="EL26" i="2"/>
  <c r="EY61" i="2"/>
  <c r="EL61" i="2"/>
  <c r="FX79" i="2"/>
  <c r="FL63" i="2"/>
  <c r="EY63" i="2"/>
  <c r="EL63" i="2"/>
  <c r="FX82" i="2"/>
  <c r="FL82" i="2"/>
  <c r="EY82" i="2"/>
  <c r="EL82" i="2"/>
  <c r="FX81" i="2"/>
  <c r="FX80" i="2"/>
  <c r="EY124" i="2"/>
  <c r="EL124" i="2"/>
  <c r="FX123" i="2"/>
  <c r="FX114" i="2"/>
  <c r="FL114" i="2"/>
  <c r="EY114" i="2"/>
  <c r="EL114" i="2"/>
  <c r="FX112" i="2"/>
  <c r="FX90" i="2"/>
  <c r="EY90" i="2"/>
  <c r="EL90" i="2"/>
  <c r="FX89" i="2"/>
  <c r="FX88" i="2"/>
  <c r="FX87" i="2"/>
  <c r="FL69" i="2"/>
  <c r="EY69" i="2"/>
  <c r="EL69" i="2"/>
  <c r="EY68" i="2"/>
  <c r="EL68" i="2"/>
  <c r="EY49" i="2"/>
  <c r="EY37" i="2"/>
  <c r="EL37" i="2"/>
  <c r="FL36" i="2"/>
  <c r="EY36" i="2"/>
  <c r="EL36" i="2"/>
  <c r="EY31" i="2"/>
  <c r="EL31" i="2"/>
  <c r="EY29" i="2"/>
  <c r="EL29" i="2"/>
  <c r="EY25" i="2"/>
  <c r="EL25" i="2"/>
  <c r="FL52" i="2"/>
  <c r="FL37" i="2"/>
  <c r="EL58" i="2"/>
  <c r="EL47" i="2"/>
  <c r="EY58" i="2"/>
  <c r="FL58" i="2"/>
  <c r="EY97" i="2"/>
  <c r="EL49" i="2"/>
  <c r="EL48" i="2" s="1"/>
  <c r="FL124" i="2"/>
  <c r="FL61" i="2"/>
  <c r="FL90" i="2"/>
  <c r="FL31" i="2"/>
  <c r="FL25" i="2"/>
  <c r="EY123" i="2"/>
  <c r="EL123" i="2"/>
  <c r="FL123" i="2"/>
  <c r="EY84" i="2" l="1"/>
  <c r="EY93" i="2"/>
  <c r="FL113" i="2"/>
  <c r="EL113" i="2"/>
  <c r="EY89" i="2"/>
  <c r="EL115" i="2"/>
  <c r="CW112" i="2"/>
  <c r="CW111" i="2" s="1"/>
  <c r="EL111" i="2" s="1"/>
  <c r="EY116" i="2"/>
  <c r="EL84" i="2"/>
  <c r="FL81" i="2"/>
  <c r="EL81" i="2"/>
  <c r="EY28" i="2"/>
  <c r="EY24" i="2"/>
  <c r="FL99" i="2"/>
  <c r="BR87" i="2"/>
  <c r="CJ87" i="2"/>
  <c r="EL67" i="2"/>
  <c r="EY43" i="2"/>
  <c r="FL43" i="2"/>
  <c r="CJ34" i="2"/>
  <c r="CJ22" i="2" s="1"/>
  <c r="EY40" i="2"/>
  <c r="BR34" i="2"/>
  <c r="BR22" i="2" s="1"/>
  <c r="CW34" i="2"/>
  <c r="CW22" i="2" s="1"/>
  <c r="EL22" i="2" s="1"/>
  <c r="FL96" i="2"/>
  <c r="EY99" i="2"/>
  <c r="FL84" i="2"/>
  <c r="FL24" i="2"/>
  <c r="EL56" i="2"/>
  <c r="EL99" i="2"/>
  <c r="FL89" i="2"/>
  <c r="EY67" i="2"/>
  <c r="FL67" i="2"/>
  <c r="EL40" i="2"/>
  <c r="FL40" i="2"/>
  <c r="EL43" i="2"/>
  <c r="BR72" i="2"/>
  <c r="BR71" i="2" s="1"/>
  <c r="CW80" i="2"/>
  <c r="CW79" i="2" s="1"/>
  <c r="EL79" i="2" s="1"/>
  <c r="BR112" i="2"/>
  <c r="BR111" i="2" s="1"/>
  <c r="FL73" i="2"/>
  <c r="FL116" i="2"/>
  <c r="CJ47" i="2"/>
  <c r="FL47" i="2" s="1"/>
  <c r="FL93" i="2"/>
  <c r="EY115" i="2"/>
  <c r="FL97" i="2"/>
  <c r="EL89" i="2"/>
  <c r="EY48" i="2"/>
  <c r="EY122" i="2"/>
  <c r="EY51" i="2"/>
  <c r="FL119" i="2"/>
  <c r="FL122" i="2"/>
  <c r="EL73" i="2"/>
  <c r="EY35" i="2"/>
  <c r="FL35" i="2"/>
  <c r="EY30" i="2"/>
  <c r="FL72" i="2"/>
  <c r="CJ71" i="2"/>
  <c r="FL71" i="2" s="1"/>
  <c r="EL72" i="2"/>
  <c r="EL66" i="2"/>
  <c r="EY66" i="2"/>
  <c r="CJ111" i="2"/>
  <c r="EL112" i="2"/>
  <c r="EL88" i="2"/>
  <c r="FL88" i="2"/>
  <c r="FL66" i="2"/>
  <c r="EY88" i="2"/>
  <c r="BR79" i="2"/>
  <c r="BR78" i="2" s="1"/>
  <c r="BR55" i="2"/>
  <c r="EY56" i="2"/>
  <c r="CJ79" i="2"/>
  <c r="CJ78" i="2" s="1"/>
  <c r="FL56" i="2"/>
  <c r="CJ55" i="2"/>
  <c r="FL55" i="2" s="1"/>
  <c r="FL28" i="2"/>
  <c r="FL115" i="2"/>
  <c r="EY52" i="2"/>
  <c r="EL52" i="2"/>
  <c r="FL30" i="2"/>
  <c r="EL96" i="2" l="1"/>
  <c r="EY55" i="2"/>
  <c r="CW78" i="2"/>
  <c r="EL78" i="2" s="1"/>
  <c r="EY80" i="2"/>
  <c r="EY79" i="2" s="1"/>
  <c r="FL80" i="2"/>
  <c r="FL79" i="2" s="1"/>
  <c r="FL34" i="2"/>
  <c r="EL34" i="2"/>
  <c r="EY34" i="2"/>
  <c r="FL22" i="2"/>
  <c r="CW20" i="2"/>
  <c r="CW18" i="2" s="1"/>
  <c r="EY112" i="2"/>
  <c r="CW87" i="2"/>
  <c r="EL87" i="2" s="1"/>
  <c r="EY96" i="2"/>
  <c r="EY72" i="2"/>
  <c r="EY111" i="2"/>
  <c r="FL112" i="2"/>
  <c r="EL80" i="2"/>
  <c r="FL111" i="2"/>
  <c r="CJ20" i="2"/>
  <c r="CJ18" i="2" s="1"/>
  <c r="CJ16" i="2" s="1"/>
  <c r="EY22" i="2"/>
  <c r="BR20" i="2"/>
  <c r="EY78" i="2"/>
  <c r="EY71" i="2"/>
  <c r="EY87" i="2" l="1"/>
  <c r="FL78" i="2"/>
  <c r="EL20" i="2"/>
  <c r="FL20" i="2"/>
  <c r="FL87" i="2"/>
  <c r="EL18" i="2"/>
  <c r="CW16" i="2"/>
  <c r="EL16" i="2" s="1"/>
  <c r="EY20" i="2"/>
  <c r="BR18" i="2"/>
  <c r="FL16" i="2" l="1"/>
  <c r="BR16" i="2"/>
  <c r="EY16" i="2" s="1"/>
  <c r="EY18" i="2"/>
</calcChain>
</file>

<file path=xl/sharedStrings.xml><?xml version="1.0" encoding="utf-8"?>
<sst xmlns="http://schemas.openxmlformats.org/spreadsheetml/2006/main" count="506" uniqueCount="212">
  <si>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</si>
  <si>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</si>
  <si>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</si>
  <si>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</si>
  <si>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</si>
  <si>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</si>
  <si>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</si>
  <si>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</si>
  <si>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по ОКПО</t>
  </si>
  <si>
    <t>Код стро-ки</t>
  </si>
  <si>
    <t>Исполнено</t>
  </si>
  <si>
    <t>через
банковские
счета</t>
  </si>
  <si>
    <t>итого</t>
  </si>
  <si>
    <t xml:space="preserve">на </t>
  </si>
  <si>
    <t>01</t>
  </si>
  <si>
    <t>Лимиты бюджетных обязательств</t>
  </si>
  <si>
    <t>Неисполненные
назначения</t>
  </si>
  <si>
    <t>по
ассигнованиям</t>
  </si>
  <si>
    <t>по
лимитам бюджетных обязательств</t>
  </si>
  <si>
    <t>Всего 01 - Общегосударственные вопросы</t>
  </si>
  <si>
    <t>х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</si>
  <si>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</si>
  <si>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</si>
  <si>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</si>
  <si>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</si>
  <si>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</si>
  <si>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Итого 0104</t>
  </si>
  <si>
    <t>Оплата работ, услуг</t>
  </si>
  <si>
    <t xml:space="preserve"> Услуги связи</t>
  </si>
  <si>
    <t>Работы, услуги по содержанию  имущества</t>
  </si>
  <si>
    <t>Коммунальные услуги</t>
  </si>
  <si>
    <t>Увеличение стоимости  материальных запасов</t>
  </si>
  <si>
    <t>Увеличение стоимости  материальных запасов (в части субвенции бюджетам поселений на выполнение передава- емых полномочий субъектов РФ)</t>
  </si>
  <si>
    <t>Прочие расходы</t>
  </si>
  <si>
    <t>Другие общегосударственные вопросы</t>
  </si>
  <si>
    <t>Итого 0113</t>
  </si>
  <si>
    <t>Национальная оборона</t>
  </si>
  <si>
    <t>Итого 0203</t>
  </si>
  <si>
    <t>Национальная экономика</t>
  </si>
  <si>
    <t xml:space="preserve">Итого 0409 </t>
  </si>
  <si>
    <t xml:space="preserve">Итого 0503 </t>
  </si>
  <si>
    <t xml:space="preserve">Итого 0801 </t>
  </si>
  <si>
    <t>Безвозмездные перечисления государственным и муниципальным организациям</t>
  </si>
  <si>
    <t>в том числе:</t>
  </si>
  <si>
    <t>Руководитель</t>
  </si>
  <si>
    <t>(подпись)</t>
  </si>
  <si>
    <t>(расшифровка подписи)</t>
  </si>
  <si>
    <t>экономики и финансов</t>
  </si>
  <si>
    <t>"</t>
  </si>
  <si>
    <t>Благоустройство</t>
  </si>
  <si>
    <t>0104 9990000</t>
  </si>
  <si>
    <t>Непрограммные расходы</t>
  </si>
  <si>
    <t>Подпрограмма "Нормативно-методическое обеспечение и организация бюджетного процесса"</t>
  </si>
  <si>
    <t>Подпрограмма "Развитие культуры"</t>
  </si>
  <si>
    <t>Подпрограмма "Развитие сетей наружного освещения"</t>
  </si>
  <si>
    <t>Субсидия на обеспечение деятельности культуры</t>
  </si>
  <si>
    <t>0104 1310000000</t>
  </si>
  <si>
    <t xml:space="preserve"> 0113 9990000000</t>
  </si>
  <si>
    <t>Подпрограмма "Повышение безопасности дорожного движения на территории Рогожкинского сельского поселения"</t>
  </si>
  <si>
    <t>0409 0420000000</t>
  </si>
  <si>
    <t>0503 0710000000</t>
  </si>
  <si>
    <t>0801 1000000000</t>
  </si>
  <si>
    <t>0801 1010028590</t>
  </si>
  <si>
    <t>951 0104 1310000190 244</t>
  </si>
  <si>
    <t>Прочие работы,услуги</t>
  </si>
  <si>
    <t>Резервные фонды</t>
  </si>
  <si>
    <t>Итого 0111</t>
  </si>
  <si>
    <t>Резервный фонд главы сельского поселения</t>
  </si>
  <si>
    <t>0111 9910090120</t>
  </si>
  <si>
    <t>Национальная безопасность и правоохранительная деятельность</t>
  </si>
  <si>
    <t xml:space="preserve">Итого 0309 </t>
  </si>
  <si>
    <t>Подпрограмма "Пожарная безопасность"</t>
  </si>
  <si>
    <t>0309 0210000000</t>
  </si>
  <si>
    <t>Подпрограмма "Прочее благоустройство"</t>
  </si>
  <si>
    <t>0503 0910000</t>
  </si>
  <si>
    <t>Прочие работы, услуги</t>
  </si>
  <si>
    <t>Культура</t>
  </si>
  <si>
    <t>Расходы на повышение заработной платы работникам муниципальных учреждений культуры</t>
  </si>
  <si>
    <t>951 0309 0210028310 244</t>
  </si>
  <si>
    <t xml:space="preserve">951 0104 1310000210 244 </t>
  </si>
  <si>
    <t>Результат исполнения бюджета (дефицит/профицит)</t>
  </si>
  <si>
    <t>Перечисления другим бюджетам бюджетной системы РФ (в части переданных полномочий по КСИ)</t>
  </si>
  <si>
    <t>Расходы на уплату налога на имущество организаций, земельного налога, а также уплата прочих налогов и сборов и иных платежей (прочие расходы)</t>
  </si>
  <si>
    <t>И.о. заведующего сектором</t>
  </si>
  <si>
    <t>Приложение к Приказу Райфинуправления от 09.08.2018 № 28</t>
  </si>
  <si>
    <t>Информация об исполнении  расходной части</t>
  </si>
  <si>
    <t>Периодичность: месячная</t>
  </si>
  <si>
    <t xml:space="preserve">Главный распорядитель, распорядитель, получатель бюджетных средств, главный администратор, администратор доходов бюджета, 
главный администратор, администратор источников </t>
  </si>
  <si>
    <t>Глава по БК</t>
  </si>
  <si>
    <t>по ОКТМО</t>
  </si>
  <si>
    <t>951</t>
  </si>
  <si>
    <t>через финансовые органы</t>
  </si>
  <si>
    <t>некассо-вые
операции</t>
  </si>
  <si>
    <t>Код расхода по бюджетной классификации</t>
  </si>
  <si>
    <t>200</t>
  </si>
  <si>
    <t>Расходы бюджета - всего</t>
  </si>
  <si>
    <t>Утвержденные бюджетные назначения</t>
  </si>
  <si>
    <t>Код КОСГУ</t>
  </si>
  <si>
    <t>Дополнительный функциональный код</t>
  </si>
  <si>
    <t>210</t>
  </si>
  <si>
    <t>100</t>
  </si>
  <si>
    <t>211</t>
  </si>
  <si>
    <t>212</t>
  </si>
  <si>
    <t>130</t>
  </si>
  <si>
    <t>951 0104 1310000110 121</t>
  </si>
  <si>
    <t xml:space="preserve">951 0104 1310000110 122 </t>
  </si>
  <si>
    <t>951 0104 1310000110 122</t>
  </si>
  <si>
    <t>951 0104 1310000110 129</t>
  </si>
  <si>
    <t>213</t>
  </si>
  <si>
    <t>221</t>
  </si>
  <si>
    <t>223</t>
  </si>
  <si>
    <t>225</t>
  </si>
  <si>
    <t>226</t>
  </si>
  <si>
    <t>951 0104 1310000210 244</t>
  </si>
  <si>
    <r>
      <t>951 0104 9990072390 244</t>
    </r>
    <r>
      <rPr>
        <sz val="8"/>
        <rFont val="Arial"/>
        <family val="2"/>
        <charset val="204"/>
      </rPr>
      <t xml:space="preserve"> </t>
    </r>
  </si>
  <si>
    <t>951 0104 9990072390 244</t>
  </si>
  <si>
    <t>951 0111 9910090120 870</t>
  </si>
  <si>
    <t>951 0113 9990028600 851</t>
  </si>
  <si>
    <t>951 0113 9990028990 244</t>
  </si>
  <si>
    <t>251</t>
  </si>
  <si>
    <t>951 0113 9990028990 853</t>
  </si>
  <si>
    <t>951 0113 9990085040 540</t>
  </si>
  <si>
    <t>951 0203 9990051180 120</t>
  </si>
  <si>
    <t>415</t>
  </si>
  <si>
    <t>308</t>
  </si>
  <si>
    <t>951 0203 9990051180 121</t>
  </si>
  <si>
    <t>951 0203 9990051180 129</t>
  </si>
  <si>
    <t>300</t>
  </si>
  <si>
    <t>Прочая закупка товаров, работ и услуг для обеспечения государственных (муниципальных) нужд</t>
  </si>
  <si>
    <t>Выполнение других обязательств государства по иным не программным мероприятиям органов местного самоуправления (Прочая закупка товаров, работ и услуг для обеспечения государственных (муниципальных) нужд)</t>
  </si>
  <si>
    <t>Мероприятия по обеспечению безопасности дорожного движения</t>
  </si>
  <si>
    <t xml:space="preserve">951 0503 0710028610 244 </t>
  </si>
  <si>
    <t>Мероприятия по оплате и обслуживанию уличного освещения в населенных пунктах на территории сельского поселения</t>
  </si>
  <si>
    <t>951 0503 0910028530 244</t>
  </si>
  <si>
    <t>220</t>
  </si>
  <si>
    <t>241</t>
  </si>
  <si>
    <t>951 0801 1010028590 611</t>
  </si>
  <si>
    <t>Главный бухгалтер</t>
  </si>
  <si>
    <t>Руководитель финансово-</t>
  </si>
  <si>
    <t>экономической службы</t>
  </si>
  <si>
    <t>Поступление нефинансовых активов</t>
  </si>
  <si>
    <t>Расходы на диспансеризацию муниципальных служащих (Оплата работ, услуг)</t>
  </si>
  <si>
    <t>бюджета Елизаветинского сельского поселения Азовского района</t>
  </si>
  <si>
    <t>Администрация Елизаветинского сельского поселения</t>
  </si>
  <si>
    <t>Бюджет Елизаветинского сельского поселения Азовского района</t>
  </si>
  <si>
    <t>60601410</t>
  </si>
  <si>
    <t>04228774</t>
  </si>
  <si>
    <t>Уплата прочих налогов, сборов и иных платежей</t>
  </si>
  <si>
    <t>951 0104 1310000190 852</t>
  </si>
  <si>
    <t>850</t>
  </si>
  <si>
    <t>Оплата прочих налогов</t>
  </si>
  <si>
    <t>951 0113 9990028580 244</t>
  </si>
  <si>
    <t>Увеличение мат. запасов</t>
  </si>
  <si>
    <t>Услуги по содержанию имущества</t>
  </si>
  <si>
    <t>Расходы по озеленинию территории (Прочие работы,услуги)</t>
  </si>
  <si>
    <t>0503 0810000</t>
  </si>
  <si>
    <t>951 0503 0810028490 244</t>
  </si>
  <si>
    <t>951 0503 0910028520 244</t>
  </si>
  <si>
    <t>Физическая культура и спорт</t>
  </si>
  <si>
    <t>Итого 1101</t>
  </si>
  <si>
    <t>Расходы на физкультуное и массово-спортивные мероприятия</t>
  </si>
  <si>
    <t>1101 1110028360 244</t>
  </si>
  <si>
    <t>Увеличение стоимости мат. запасов</t>
  </si>
  <si>
    <t>951 1101 1110028360 244</t>
  </si>
  <si>
    <t>А.П. Костина</t>
  </si>
  <si>
    <t>Образование</t>
  </si>
  <si>
    <t>Итого 0705</t>
  </si>
  <si>
    <t>Расходы на дополнительное профессиональное образование</t>
  </si>
  <si>
    <t>951 0705 0110028540 244</t>
  </si>
  <si>
    <t>343</t>
  </si>
  <si>
    <t>296</t>
  </si>
  <si>
    <t>951 0113 9990085010 540</t>
  </si>
  <si>
    <t>Перечисления другим бюджетам бюджетной системы РФ (в части переданных полномочий по внут.ФК)</t>
  </si>
  <si>
    <t>951 0309 0310028830 244</t>
  </si>
  <si>
    <t>346</t>
  </si>
  <si>
    <t>951 0309 0310028290 244</t>
  </si>
  <si>
    <t>951 0409 0420028380 244</t>
  </si>
  <si>
    <t>Жилищно-коммунальное хозяйство</t>
  </si>
  <si>
    <t>Итого 0502</t>
  </si>
  <si>
    <t>Мероприятия по оплате и обслуживанию газовых линий  в населенных пунктах на территории сельского поселения</t>
  </si>
  <si>
    <t>951 0502 0520028630 244</t>
  </si>
  <si>
    <t xml:space="preserve">951 0503 0710028450 244 </t>
  </si>
  <si>
    <t>Расходы по инвентаризации зеленных насаждений территории (Прочие работы,услуги)</t>
  </si>
  <si>
    <t>951 0503 0810028820244</t>
  </si>
  <si>
    <t>Мероприятия по дезинфекции Прочие работы, услуги</t>
  </si>
  <si>
    <t>951 0503 0910028210 244</t>
  </si>
  <si>
    <t xml:space="preserve"> Расходы по благоустройству детских площадок Прочие работы, услуги</t>
  </si>
  <si>
    <t>951 0503 0910028510 244</t>
  </si>
  <si>
    <t>Трудоустройство несовершеннолетних Прочие работы, услуги</t>
  </si>
  <si>
    <t>951 0503 0910028800 244</t>
  </si>
  <si>
    <t>Социальная политика</t>
  </si>
  <si>
    <t xml:space="preserve">Итого 1001                                     </t>
  </si>
  <si>
    <t>Расходы на выплату пенсии муниципальным служащим, достигшим пенсионного возраста</t>
  </si>
  <si>
    <t>951 1001 1510028250 312</t>
  </si>
  <si>
    <t>264</t>
  </si>
  <si>
    <t>291</t>
  </si>
  <si>
    <t>04</t>
  </si>
  <si>
    <t>0409 0420028380</t>
  </si>
  <si>
    <t>951 0309 0210028 244</t>
  </si>
  <si>
    <t>951 0503 0710028 244</t>
  </si>
  <si>
    <t>131</t>
  </si>
  <si>
    <t>295</t>
  </si>
  <si>
    <t>августа</t>
  </si>
  <si>
    <t>01.08.2019</t>
  </si>
  <si>
    <t>310</t>
  </si>
  <si>
    <t>А.В. Молявка</t>
  </si>
  <si>
    <t>111</t>
  </si>
  <si>
    <t>А.Н.Ирхин</t>
  </si>
  <si>
    <t>Мероприят.по обеспеч.пожарной безопас.(Прочая закупка товаров, работ и услуг для обеспеч.госуд. (муницип.) нужд)</t>
  </si>
  <si>
    <t>Субсидии бюджетным учрежд.на финанс.обеспечение государс. (муницип.) задания на оказан. государственных (муницип.) услуг.выполн.работ)</t>
  </si>
  <si>
    <t>Расходы по отлову бродячих животных, дезинсек., дератиз.и улучшению санитар.состоян.террит.</t>
  </si>
  <si>
    <t>Оценка гос. имущества, признание прав и регулиров. отнош. недвижим. государств.собствен. (Прочая закупка товаров, работ и услуг для обеспеч. государст. (муницип.нужд)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</si>
</sst>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right" vertical="center"/>
    </xf>
    <xf numFmtId="0" fontId="9" fillId="0" borderId="0" xfId="0" applyFont="1"/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6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3" borderId="3" xfId="0" applyFont="1" applyFill="1" applyBorder="1"/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1" fillId="3" borderId="3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0" xfId="0" applyFont="1"/>
    <xf numFmtId="0" fontId="9" fillId="0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/>
    <xf numFmtId="0" fontId="4" fillId="3" borderId="3" xfId="0" applyFont="1" applyFill="1" applyBorder="1"/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1" fillId="0" borderId="3" xfId="0" applyFont="1" applyFill="1" applyBorder="1"/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5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6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4" fontId="2" fillId="3" borderId="14" xfId="0" applyNumberFormat="1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" fontId="12" fillId="2" borderId="8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right" vertical="center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14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2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/>
    </xf>
    <xf numFmtId="49" fontId="1" fillId="3" borderId="1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4" fillId="0" borderId="7" xfId="0" applyFont="1" applyFill="1" applyBorder="1"/>
    <xf numFmtId="0" fontId="4" fillId="0" borderId="3" xfId="0" applyFont="1" applyFill="1" applyBorder="1"/>
    <xf numFmtId="4" fontId="5" fillId="0" borderId="33" xfId="0" applyNumberFormat="1" applyFont="1" applyFill="1" applyBorder="1" applyAlignment="1">
      <alignment horizontal="right" vertical="center"/>
    </xf>
    <xf numFmtId="4" fontId="4" fillId="3" borderId="33" xfId="0" applyNumberFormat="1" applyFont="1" applyFill="1" applyBorder="1" applyAlignment="1">
      <alignment horizontal="right" vertical="center"/>
    </xf>
    <xf numFmtId="2" fontId="2" fillId="3" borderId="4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49" fontId="9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" fillId="0" borderId="7" xfId="0" applyFont="1" applyFill="1" applyBorder="1" applyAlignment="1"/>
    <xf numFmtId="0" fontId="1" fillId="0" borderId="3" xfId="0" applyFont="1" applyFill="1" applyBorder="1" applyAlignment="1"/>
    <xf numFmtId="4" fontId="11" fillId="2" borderId="8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3" xfId="0" applyFont="1" applyBorder="1"/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19" xfId="0" applyFont="1" applyFill="1" applyBorder="1"/>
    <xf numFmtId="0" fontId="2" fillId="3" borderId="20" xfId="0" applyFont="1" applyFill="1" applyBorder="1"/>
    <xf numFmtId="2" fontId="4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5" fillId="3" borderId="8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089"/>
  <sheetViews>
    <sheetView tabSelected="1" view="pageBreakPreview" topLeftCell="A4" zoomScale="124" zoomScaleSheetLayoutView="124" workbookViewId="0">
      <selection activeCell="AQ60" sqref="AQ60:AU60"/>
    </sheetView>
  </sheetViews>
  <sheetFormatPr defaultColWidth="0.85546875" defaultRowHeight="11.25" x14ac:dyDescent="0.2"/>
  <cols>
    <col min="1" max="12" width="0.85546875" style="1" customWidth="1"/>
    <col min="13" max="13" width="2.42578125" style="1" customWidth="1"/>
    <col min="14" max="25" width="0.85546875" style="1" customWidth="1"/>
    <col min="26" max="26" width="1.5703125" style="1" customWidth="1"/>
    <col min="27" max="27" width="0.5703125" style="1" customWidth="1"/>
    <col min="28" max="35" width="0.85546875" style="1" hidden="1" customWidth="1"/>
    <col min="36" max="36" width="0.7109375" style="1" hidden="1" customWidth="1"/>
    <col min="37" max="37" width="0.28515625" style="1" hidden="1" customWidth="1"/>
    <col min="38" max="41" width="0.85546875" style="1" hidden="1" customWidth="1"/>
    <col min="42" max="42" width="1" style="1" customWidth="1"/>
    <col min="43" max="47" width="1" style="9" customWidth="1"/>
    <col min="48" max="52" width="0.85546875" style="9" customWidth="1"/>
    <col min="53" max="53" width="3.140625" style="9" customWidth="1"/>
    <col min="54" max="58" width="0.85546875" style="9" customWidth="1"/>
    <col min="59" max="59" width="4.7109375" style="9" customWidth="1"/>
    <col min="60" max="63" width="1.42578125" style="9" customWidth="1"/>
    <col min="64" max="64" width="0.42578125" style="9" customWidth="1"/>
    <col min="65" max="68" width="1.42578125" style="9" customWidth="1"/>
    <col min="69" max="69" width="1.42578125" style="9" hidden="1" customWidth="1"/>
    <col min="70" max="75" width="0.85546875" style="9" customWidth="1"/>
    <col min="76" max="76" width="2.7109375" style="9" customWidth="1"/>
    <col min="77" max="77" width="0.85546875" style="9" customWidth="1"/>
    <col min="78" max="78" width="2.28515625" style="9" customWidth="1"/>
    <col min="79" max="81" width="0.85546875" style="9" customWidth="1"/>
    <col min="82" max="82" width="0.7109375" style="9" customWidth="1"/>
    <col min="83" max="84" width="0.85546875" style="9" hidden="1" customWidth="1"/>
    <col min="85" max="85" width="0.5703125" style="9" hidden="1" customWidth="1"/>
    <col min="86" max="87" width="0.85546875" style="9" hidden="1" customWidth="1"/>
    <col min="88" max="94" width="0.85546875" style="9" customWidth="1"/>
    <col min="95" max="95" width="2.140625" style="9" customWidth="1"/>
    <col min="96" max="99" width="0.85546875" style="9" customWidth="1"/>
    <col min="100" max="100" width="2.42578125" style="9" customWidth="1"/>
    <col min="101" max="106" width="0.85546875" style="9" customWidth="1"/>
    <col min="107" max="107" width="1.42578125" style="9" customWidth="1"/>
    <col min="108" max="123" width="0.85546875" style="9" customWidth="1"/>
    <col min="124" max="124" width="2.140625" style="9" customWidth="1"/>
    <col min="125" max="125" width="0.85546875" style="9" customWidth="1"/>
    <col min="126" max="126" width="0.7109375" style="9" hidden="1" customWidth="1"/>
    <col min="127" max="128" width="0.85546875" style="9" hidden="1" customWidth="1"/>
    <col min="129" max="134" width="0.85546875" style="9" customWidth="1"/>
    <col min="135" max="136" width="0.85546875" style="9" hidden="1" customWidth="1"/>
    <col min="137" max="137" width="0.7109375" style="9" hidden="1" customWidth="1"/>
    <col min="138" max="138" width="0.5703125" style="9" hidden="1" customWidth="1"/>
    <col min="139" max="139" width="0.140625" style="9" hidden="1" customWidth="1"/>
    <col min="140" max="140" width="0.85546875" style="9" hidden="1" customWidth="1"/>
    <col min="141" max="141" width="0.7109375" style="9" hidden="1" customWidth="1"/>
    <col min="142" max="148" width="0.85546875" style="9" customWidth="1"/>
    <col min="149" max="149" width="2.140625" style="9" customWidth="1"/>
    <col min="150" max="153" width="0.85546875" style="9" customWidth="1"/>
    <col min="154" max="154" width="2.28515625" style="9" customWidth="1"/>
    <col min="155" max="161" width="0.85546875" style="9" customWidth="1"/>
    <col min="162" max="162" width="2.7109375" style="9" customWidth="1"/>
    <col min="163" max="172" width="0.85546875" style="9" customWidth="1"/>
    <col min="173" max="173" width="2.42578125" style="9" customWidth="1"/>
    <col min="174" max="179" width="0.85546875" style="9" customWidth="1"/>
    <col min="180" max="180" width="0.7109375" style="9" customWidth="1"/>
    <col min="181" max="181" width="1.85546875" style="1" customWidth="1"/>
    <col min="182" max="16384" width="0.85546875" style="1"/>
  </cols>
  <sheetData>
    <row r="1" spans="1:180" x14ac:dyDescent="0.2"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34" t="s">
        <v>84</v>
      </c>
      <c r="FX1" s="15"/>
    </row>
    <row r="2" spans="1:180" x14ac:dyDescent="0.2"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</row>
    <row r="3" spans="1:180" ht="15.75" customHeight="1" x14ac:dyDescent="0.2">
      <c r="A3" s="177" t="s">
        <v>85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</row>
    <row r="4" spans="1:180" ht="15" customHeight="1" thickBot="1" x14ac:dyDescent="0.25">
      <c r="A4" s="177" t="s">
        <v>142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"/>
      <c r="FH4" s="1"/>
      <c r="FI4" s="243" t="s">
        <v>0</v>
      </c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</row>
    <row r="5" spans="1:180" ht="17.25" customHeight="1" x14ac:dyDescent="0.2"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30" t="s">
        <v>2</v>
      </c>
      <c r="FG5" s="1"/>
      <c r="FH5" s="1"/>
      <c r="FI5" s="245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7"/>
    </row>
    <row r="6" spans="1:180" ht="15" customHeight="1" x14ac:dyDescent="0.2"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 t="s">
        <v>13</v>
      </c>
      <c r="BX6" s="3" t="s">
        <v>14</v>
      </c>
      <c r="BY6" s="130" t="s">
        <v>202</v>
      </c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2">
        <v>201</v>
      </c>
      <c r="CU6" s="132"/>
      <c r="CV6" s="132"/>
      <c r="CW6" s="132"/>
      <c r="CX6" s="132"/>
      <c r="CY6" s="268">
        <v>9</v>
      </c>
      <c r="CZ6" s="268"/>
      <c r="DA6" s="1"/>
      <c r="DB6" s="1" t="s">
        <v>3</v>
      </c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30" t="s">
        <v>1</v>
      </c>
      <c r="FG6" s="1"/>
      <c r="FH6" s="1"/>
      <c r="FI6" s="254" t="s">
        <v>203</v>
      </c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40"/>
    </row>
    <row r="7" spans="1:180" ht="37.5" customHeight="1" x14ac:dyDescent="0.2">
      <c r="A7" s="178" t="s">
        <v>87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9" t="s">
        <v>143</v>
      </c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30" t="s">
        <v>8</v>
      </c>
      <c r="FG7" s="1"/>
      <c r="FH7" s="1"/>
      <c r="FI7" s="248" t="s">
        <v>146</v>
      </c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50"/>
    </row>
    <row r="8" spans="1:180" ht="15" customHeight="1" x14ac:dyDescent="0.2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30" t="s">
        <v>88</v>
      </c>
      <c r="FG8" s="1"/>
      <c r="FH8" s="1"/>
      <c r="FI8" s="254" t="s">
        <v>90</v>
      </c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6"/>
    </row>
    <row r="9" spans="1:180" ht="15" customHeight="1" x14ac:dyDescent="0.2">
      <c r="A9" s="1" t="s">
        <v>4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31" t="s">
        <v>144</v>
      </c>
      <c r="BU9" s="1"/>
      <c r="BV9" s="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30" t="s">
        <v>89</v>
      </c>
      <c r="FG9" s="1"/>
      <c r="FH9" s="1"/>
      <c r="FI9" s="254" t="s">
        <v>145</v>
      </c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6"/>
    </row>
    <row r="10" spans="1:180" ht="15" customHeight="1" x14ac:dyDescent="0.2">
      <c r="A10" s="1" t="s">
        <v>86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2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29"/>
    </row>
    <row r="11" spans="1:180" ht="15" customHeight="1" thickBot="1" x14ac:dyDescent="0.25">
      <c r="A11" s="1" t="s">
        <v>5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30" t="s">
        <v>6</v>
      </c>
      <c r="FG11" s="1"/>
      <c r="FH11" s="1"/>
      <c r="FI11" s="251">
        <v>383</v>
      </c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3"/>
    </row>
    <row r="12" spans="1:180" ht="13.5" thickBot="1" x14ac:dyDescent="0.25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</row>
    <row r="13" spans="1:180" ht="24" customHeight="1" x14ac:dyDescent="0.2">
      <c r="A13" s="258" t="s">
        <v>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6"/>
      <c r="AK13" s="180" t="s">
        <v>9</v>
      </c>
      <c r="AL13" s="181"/>
      <c r="AM13" s="181"/>
      <c r="AN13" s="181"/>
      <c r="AO13" s="181"/>
      <c r="AP13" s="186"/>
      <c r="AQ13" s="180" t="s">
        <v>9</v>
      </c>
      <c r="AR13" s="181"/>
      <c r="AS13" s="181"/>
      <c r="AT13" s="181"/>
      <c r="AU13" s="181"/>
      <c r="AV13" s="180" t="s">
        <v>93</v>
      </c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6"/>
      <c r="BH13" s="180" t="s">
        <v>97</v>
      </c>
      <c r="BI13" s="181"/>
      <c r="BJ13" s="181"/>
      <c r="BK13" s="181"/>
      <c r="BL13" s="181"/>
      <c r="BM13" s="180" t="s">
        <v>98</v>
      </c>
      <c r="BN13" s="181"/>
      <c r="BO13" s="181"/>
      <c r="BP13" s="181"/>
      <c r="BQ13" s="181"/>
      <c r="BR13" s="180" t="s">
        <v>96</v>
      </c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6"/>
      <c r="CJ13" s="180" t="s">
        <v>15</v>
      </c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6"/>
      <c r="CW13" s="264" t="s">
        <v>10</v>
      </c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6"/>
      <c r="EY13" s="264" t="s">
        <v>16</v>
      </c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  <c r="FR13" s="265"/>
      <c r="FS13" s="265"/>
      <c r="FT13" s="265"/>
      <c r="FU13" s="265"/>
      <c r="FV13" s="265"/>
      <c r="FW13" s="265"/>
      <c r="FX13" s="267"/>
    </row>
    <row r="14" spans="1:180" ht="53.25" customHeight="1" x14ac:dyDescent="0.2">
      <c r="A14" s="259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7"/>
      <c r="AK14" s="182"/>
      <c r="AL14" s="183"/>
      <c r="AM14" s="183"/>
      <c r="AN14" s="183"/>
      <c r="AO14" s="183"/>
      <c r="AP14" s="187"/>
      <c r="AQ14" s="182"/>
      <c r="AR14" s="183"/>
      <c r="AS14" s="183"/>
      <c r="AT14" s="183"/>
      <c r="AU14" s="183"/>
      <c r="AV14" s="182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7"/>
      <c r="BH14" s="182"/>
      <c r="BI14" s="183"/>
      <c r="BJ14" s="183"/>
      <c r="BK14" s="183"/>
      <c r="BL14" s="183"/>
      <c r="BM14" s="182"/>
      <c r="BN14" s="183"/>
      <c r="BO14" s="183"/>
      <c r="BP14" s="183"/>
      <c r="BQ14" s="183"/>
      <c r="BR14" s="182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7"/>
      <c r="CJ14" s="182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7"/>
      <c r="CW14" s="205" t="s">
        <v>91</v>
      </c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7"/>
      <c r="DM14" s="205" t="s">
        <v>11</v>
      </c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7"/>
      <c r="DY14" s="205" t="s">
        <v>92</v>
      </c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7"/>
      <c r="EL14" s="205" t="s">
        <v>12</v>
      </c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7"/>
      <c r="EY14" s="205" t="s">
        <v>17</v>
      </c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7"/>
      <c r="FL14" s="205" t="s">
        <v>18</v>
      </c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63"/>
    </row>
    <row r="15" spans="1:180" ht="12" thickBot="1" x14ac:dyDescent="0.25">
      <c r="A15" s="175">
        <v>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4"/>
      <c r="AK15" s="172">
        <v>2</v>
      </c>
      <c r="AL15" s="173"/>
      <c r="AM15" s="173"/>
      <c r="AN15" s="173"/>
      <c r="AO15" s="173"/>
      <c r="AP15" s="174"/>
      <c r="AQ15" s="172">
        <v>2</v>
      </c>
      <c r="AR15" s="173"/>
      <c r="AS15" s="173"/>
      <c r="AT15" s="173"/>
      <c r="AU15" s="173"/>
      <c r="AV15" s="172">
        <v>3</v>
      </c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4"/>
      <c r="BH15" s="172">
        <v>4</v>
      </c>
      <c r="BI15" s="173"/>
      <c r="BJ15" s="173"/>
      <c r="BK15" s="173"/>
      <c r="BL15" s="173"/>
      <c r="BM15" s="172">
        <v>5</v>
      </c>
      <c r="BN15" s="173"/>
      <c r="BO15" s="173"/>
      <c r="BP15" s="173"/>
      <c r="BQ15" s="173"/>
      <c r="BR15" s="172">
        <v>6</v>
      </c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4"/>
      <c r="CJ15" s="172">
        <v>7</v>
      </c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4"/>
      <c r="CW15" s="172">
        <v>8</v>
      </c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4"/>
      <c r="DM15" s="172">
        <v>9</v>
      </c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4"/>
      <c r="DY15" s="172">
        <v>10</v>
      </c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4"/>
      <c r="EL15" s="172">
        <v>11</v>
      </c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4"/>
      <c r="EY15" s="172">
        <v>12</v>
      </c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4"/>
      <c r="FL15" s="172">
        <v>13</v>
      </c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262"/>
    </row>
    <row r="16" spans="1:180" s="42" customFormat="1" ht="16.5" customHeight="1" x14ac:dyDescent="0.2">
      <c r="A16" s="313" t="s">
        <v>95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04"/>
      <c r="AL16" s="304"/>
      <c r="AM16" s="304"/>
      <c r="AN16" s="304"/>
      <c r="AO16" s="304"/>
      <c r="AP16" s="305"/>
      <c r="AQ16" s="195" t="s">
        <v>94</v>
      </c>
      <c r="AR16" s="196"/>
      <c r="AS16" s="196"/>
      <c r="AT16" s="196"/>
      <c r="AU16" s="196"/>
      <c r="AV16" s="195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269"/>
      <c r="BH16" s="195"/>
      <c r="BI16" s="196"/>
      <c r="BJ16" s="196"/>
      <c r="BK16" s="196"/>
      <c r="BL16" s="196"/>
      <c r="BM16" s="195"/>
      <c r="BN16" s="196"/>
      <c r="BO16" s="196"/>
      <c r="BP16" s="196"/>
      <c r="BQ16" s="196"/>
      <c r="BR16" s="208">
        <f>BR18+BR66+BR78+BR87+BR111+BR122+BR71+BR108+BR84+BR119</f>
        <v>11957300</v>
      </c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10"/>
      <c r="CJ16" s="208">
        <f>CJ18+CJ66+CJ78+CJ87+CJ111+CJ122+CJ71+CJ108+CJ84+CJ119</f>
        <v>11957300</v>
      </c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10"/>
      <c r="CW16" s="208">
        <f>CW18+CW66+CW78+CW87+CW111+CW122+CW71+CW52+CW108+CW84+CW119</f>
        <v>6941112.2000000002</v>
      </c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10"/>
      <c r="DM16" s="211">
        <v>0</v>
      </c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3"/>
      <c r="DY16" s="211">
        <v>0</v>
      </c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3"/>
      <c r="EL16" s="208">
        <f>CW16</f>
        <v>6941112.2000000002</v>
      </c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10"/>
      <c r="EY16" s="239">
        <f>BR16-CW16</f>
        <v>5016187.8</v>
      </c>
      <c r="EZ16" s="240"/>
      <c r="FA16" s="240"/>
      <c r="FB16" s="240"/>
      <c r="FC16" s="240"/>
      <c r="FD16" s="240"/>
      <c r="FE16" s="240"/>
      <c r="FF16" s="240"/>
      <c r="FG16" s="240"/>
      <c r="FH16" s="240"/>
      <c r="FI16" s="240"/>
      <c r="FJ16" s="240"/>
      <c r="FK16" s="242"/>
      <c r="FL16" s="239">
        <f>CJ16-CW16</f>
        <v>5016187.8</v>
      </c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1"/>
    </row>
    <row r="17" spans="1:180" ht="12.75" x14ac:dyDescent="0.2">
      <c r="A17" s="308" t="s">
        <v>43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6"/>
      <c r="AL17" s="306"/>
      <c r="AM17" s="306"/>
      <c r="AN17" s="306"/>
      <c r="AO17" s="306"/>
      <c r="AP17" s="307"/>
      <c r="AQ17" s="193"/>
      <c r="AR17" s="194"/>
      <c r="AS17" s="194"/>
      <c r="AT17" s="194"/>
      <c r="AU17" s="194"/>
      <c r="AV17" s="193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270"/>
      <c r="BH17" s="193"/>
      <c r="BI17" s="194"/>
      <c r="BJ17" s="194"/>
      <c r="BK17" s="194"/>
      <c r="BL17" s="194"/>
      <c r="BM17" s="193"/>
      <c r="BN17" s="194"/>
      <c r="BO17" s="194"/>
      <c r="BP17" s="194"/>
      <c r="BQ17" s="194"/>
      <c r="BR17" s="169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1"/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1"/>
      <c r="CW17" s="169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1"/>
      <c r="DM17" s="229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1"/>
      <c r="DY17" s="229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1"/>
      <c r="EL17" s="169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1"/>
      <c r="EY17" s="169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1"/>
      <c r="FL17" s="169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228"/>
    </row>
    <row r="18" spans="1:180" s="43" customFormat="1" ht="27" customHeight="1" x14ac:dyDescent="0.2">
      <c r="A18" s="310" t="s">
        <v>19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5"/>
      <c r="AI18" s="35"/>
      <c r="AJ18" s="35"/>
      <c r="AK18" s="36"/>
      <c r="AL18" s="36"/>
      <c r="AM18" s="36"/>
      <c r="AN18" s="36"/>
      <c r="AO18" s="36"/>
      <c r="AP18" s="37"/>
      <c r="AQ18" s="184"/>
      <c r="AR18" s="185"/>
      <c r="AS18" s="185"/>
      <c r="AT18" s="185"/>
      <c r="AU18" s="185"/>
      <c r="AV18" s="184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273"/>
      <c r="BH18" s="184"/>
      <c r="BI18" s="185"/>
      <c r="BJ18" s="185"/>
      <c r="BK18" s="185"/>
      <c r="BL18" s="185"/>
      <c r="BM18" s="184"/>
      <c r="BN18" s="185"/>
      <c r="BO18" s="185"/>
      <c r="BP18" s="185"/>
      <c r="BQ18" s="185"/>
      <c r="BR18" s="155">
        <f>BR20+BR55+BR51</f>
        <v>5538080</v>
      </c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32"/>
      <c r="CF18" s="32"/>
      <c r="CG18" s="32"/>
      <c r="CH18" s="32"/>
      <c r="CI18" s="33"/>
      <c r="CJ18" s="155">
        <f>CJ20+CJ55+CJ52</f>
        <v>5538080</v>
      </c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7"/>
      <c r="CW18" s="155">
        <f>CW20+CW55</f>
        <v>3210246.64</v>
      </c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7"/>
      <c r="DM18" s="220">
        <v>0</v>
      </c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38"/>
      <c r="DY18" s="220">
        <v>0</v>
      </c>
      <c r="DZ18" s="221"/>
      <c r="EA18" s="221"/>
      <c r="EB18" s="221"/>
      <c r="EC18" s="221"/>
      <c r="ED18" s="221"/>
      <c r="EE18" s="221"/>
      <c r="EF18" s="221"/>
      <c r="EG18" s="221"/>
      <c r="EH18" s="39"/>
      <c r="EI18" s="39"/>
      <c r="EJ18" s="39"/>
      <c r="EK18" s="38"/>
      <c r="EL18" s="155">
        <f>CW18</f>
        <v>3210246.64</v>
      </c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7"/>
      <c r="EY18" s="155">
        <f>BR18-CW18</f>
        <v>2327833.36</v>
      </c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7"/>
      <c r="FL18" s="155">
        <v>2327833.36</v>
      </c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223"/>
    </row>
    <row r="19" spans="1:180" s="14" customFormat="1" ht="75" customHeight="1" x14ac:dyDescent="0.2">
      <c r="A19" s="232" t="s">
        <v>25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4"/>
      <c r="AH19" s="13"/>
      <c r="AI19" s="13"/>
      <c r="AJ19" s="13"/>
      <c r="AK19" s="194"/>
      <c r="AL19" s="194"/>
      <c r="AM19" s="194"/>
      <c r="AN19" s="194"/>
      <c r="AO19" s="194"/>
      <c r="AP19" s="270"/>
      <c r="AQ19" s="191" t="s">
        <v>20</v>
      </c>
      <c r="AR19" s="192"/>
      <c r="AS19" s="192"/>
      <c r="AT19" s="192"/>
      <c r="AU19" s="192"/>
      <c r="AV19" s="191" t="s">
        <v>20</v>
      </c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272"/>
      <c r="BH19" s="191" t="s">
        <v>20</v>
      </c>
      <c r="BI19" s="192"/>
      <c r="BJ19" s="192"/>
      <c r="BK19" s="192"/>
      <c r="BL19" s="192"/>
      <c r="BM19" s="191" t="s">
        <v>20</v>
      </c>
      <c r="BN19" s="192"/>
      <c r="BO19" s="192"/>
      <c r="BP19" s="192"/>
      <c r="BQ19" s="192"/>
      <c r="BR19" s="152" t="s">
        <v>20</v>
      </c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4"/>
      <c r="CJ19" s="152" t="s">
        <v>20</v>
      </c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4"/>
      <c r="CW19" s="152" t="s">
        <v>20</v>
      </c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4"/>
      <c r="DM19" s="152" t="s">
        <v>20</v>
      </c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4"/>
      <c r="DY19" s="152" t="s">
        <v>20</v>
      </c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4"/>
      <c r="EL19" s="152" t="s">
        <v>20</v>
      </c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4"/>
      <c r="EY19" s="152" t="s">
        <v>20</v>
      </c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4"/>
      <c r="FL19" s="152" t="s">
        <v>20</v>
      </c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227"/>
    </row>
    <row r="20" spans="1:180" s="44" customFormat="1" ht="17.25" customHeight="1" x14ac:dyDescent="0.2">
      <c r="A20" s="302" t="s">
        <v>26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41"/>
      <c r="AI20" s="41"/>
      <c r="AJ20" s="41"/>
      <c r="AK20" s="189"/>
      <c r="AL20" s="189"/>
      <c r="AM20" s="189"/>
      <c r="AN20" s="189"/>
      <c r="AO20" s="189"/>
      <c r="AP20" s="190"/>
      <c r="AQ20" s="188"/>
      <c r="AR20" s="189"/>
      <c r="AS20" s="189"/>
      <c r="AT20" s="189"/>
      <c r="AU20" s="189"/>
      <c r="AV20" s="188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90"/>
      <c r="BH20" s="188"/>
      <c r="BI20" s="189"/>
      <c r="BJ20" s="189"/>
      <c r="BK20" s="189"/>
      <c r="BL20" s="189"/>
      <c r="BM20" s="188"/>
      <c r="BN20" s="189"/>
      <c r="BO20" s="189"/>
      <c r="BP20" s="189"/>
      <c r="BQ20" s="189"/>
      <c r="BR20" s="155">
        <f>BR22+BR47</f>
        <v>4948180</v>
      </c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7"/>
      <c r="CJ20" s="155">
        <f>CJ22+CJ47</f>
        <v>4948180</v>
      </c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7"/>
      <c r="CW20" s="155">
        <f>CW22+CW47</f>
        <v>2867136.04</v>
      </c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7"/>
      <c r="DM20" s="155">
        <v>0</v>
      </c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33"/>
      <c r="DY20" s="155">
        <v>0</v>
      </c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7"/>
      <c r="EL20" s="155">
        <f>CW20</f>
        <v>2867136.04</v>
      </c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7"/>
      <c r="EY20" s="155">
        <f>BR20-CW20</f>
        <v>2081043.96</v>
      </c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7"/>
      <c r="FL20" s="155">
        <f>CJ20-CW20</f>
        <v>2081043.96</v>
      </c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223"/>
    </row>
    <row r="21" spans="1:180" ht="6" hidden="1" customHeight="1" x14ac:dyDescent="0.2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9"/>
      <c r="AH21" s="12"/>
      <c r="AI21" s="12"/>
      <c r="AJ21" s="12"/>
      <c r="AK21" s="8"/>
      <c r="AL21" s="8"/>
      <c r="AM21" s="8"/>
      <c r="AN21" s="8"/>
      <c r="AO21" s="8"/>
      <c r="AP21" s="10"/>
      <c r="AQ21" s="193"/>
      <c r="AR21" s="194"/>
      <c r="AS21" s="194"/>
      <c r="AT21" s="194"/>
      <c r="AU21" s="194"/>
      <c r="AV21" s="193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270"/>
      <c r="BH21" s="193"/>
      <c r="BI21" s="194"/>
      <c r="BJ21" s="194"/>
      <c r="BK21" s="194"/>
      <c r="BL21" s="194"/>
      <c r="BM21" s="193"/>
      <c r="BN21" s="194"/>
      <c r="BO21" s="194"/>
      <c r="BP21" s="194"/>
      <c r="BQ21" s="194"/>
      <c r="BR21" s="200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4"/>
      <c r="CF21" s="4"/>
      <c r="CG21" s="4"/>
      <c r="CH21" s="4"/>
      <c r="CI21" s="5"/>
      <c r="CJ21" s="200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22"/>
      <c r="CW21" s="200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22"/>
      <c r="DM21" s="200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5"/>
      <c r="DY21" s="200"/>
      <c r="DZ21" s="201"/>
      <c r="EA21" s="201"/>
      <c r="EB21" s="201"/>
      <c r="EC21" s="201"/>
      <c r="ED21" s="201"/>
      <c r="EE21" s="201"/>
      <c r="EF21" s="201"/>
      <c r="EG21" s="201"/>
      <c r="EH21" s="4"/>
      <c r="EI21" s="4"/>
      <c r="EJ21" s="4"/>
      <c r="EK21" s="5"/>
      <c r="EL21" s="200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22"/>
      <c r="EY21" s="200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22"/>
      <c r="FL21" s="200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24"/>
    </row>
    <row r="22" spans="1:180" s="14" customFormat="1" ht="51.75" customHeight="1" x14ac:dyDescent="0.2">
      <c r="A22" s="293" t="s">
        <v>52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5"/>
      <c r="AH22" s="13"/>
      <c r="AI22" s="13"/>
      <c r="AJ22" s="13"/>
      <c r="AK22" s="194"/>
      <c r="AL22" s="194"/>
      <c r="AM22" s="194"/>
      <c r="AN22" s="194"/>
      <c r="AO22" s="194"/>
      <c r="AP22" s="270"/>
      <c r="AQ22" s="202"/>
      <c r="AR22" s="203"/>
      <c r="AS22" s="203"/>
      <c r="AT22" s="203"/>
      <c r="AU22" s="203"/>
      <c r="AV22" s="202" t="s">
        <v>56</v>
      </c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4"/>
      <c r="BH22" s="202"/>
      <c r="BI22" s="203"/>
      <c r="BJ22" s="203"/>
      <c r="BK22" s="203"/>
      <c r="BL22" s="203"/>
      <c r="BM22" s="202"/>
      <c r="BN22" s="203"/>
      <c r="BO22" s="203"/>
      <c r="BP22" s="203"/>
      <c r="BQ22" s="203"/>
      <c r="BR22" s="83">
        <f>BR24+BR28+BR34+BR30+BR45</f>
        <v>4947980</v>
      </c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5"/>
      <c r="CJ22" s="83">
        <f>CJ24+CJ28+CJ34+CJ30+CJ45</f>
        <v>4947980</v>
      </c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5"/>
      <c r="CW22" s="83">
        <f>CW24+CW28+CW34+CW30+CW45</f>
        <v>2866936.04</v>
      </c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5"/>
      <c r="DM22" s="225">
        <v>0</v>
      </c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5"/>
      <c r="DY22" s="83">
        <v>0</v>
      </c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  <c r="EL22" s="83">
        <f>CW22</f>
        <v>2866936.04</v>
      </c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5"/>
      <c r="EY22" s="83">
        <f>BR22-CW22</f>
        <v>2081043.96</v>
      </c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5"/>
      <c r="FL22" s="83">
        <f>CJ22-CW22</f>
        <v>2081043.96</v>
      </c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6"/>
    </row>
    <row r="23" spans="1:180" ht="6" hidden="1" customHeight="1" x14ac:dyDescent="0.2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9"/>
      <c r="AH23" s="12"/>
      <c r="AI23" s="12"/>
      <c r="AJ23" s="12"/>
      <c r="AK23" s="8"/>
      <c r="AL23" s="8"/>
      <c r="AM23" s="8"/>
      <c r="AN23" s="8"/>
      <c r="AO23" s="8"/>
      <c r="AP23" s="10"/>
      <c r="AQ23" s="193"/>
      <c r="AR23" s="194"/>
      <c r="AS23" s="194"/>
      <c r="AT23" s="194"/>
      <c r="AU23" s="194"/>
      <c r="AV23" s="193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270"/>
      <c r="BH23" s="193"/>
      <c r="BI23" s="194"/>
      <c r="BJ23" s="194"/>
      <c r="BK23" s="194"/>
      <c r="BL23" s="194"/>
      <c r="BM23" s="193"/>
      <c r="BN23" s="194"/>
      <c r="BO23" s="194"/>
      <c r="BP23" s="194"/>
      <c r="BQ23" s="194"/>
      <c r="BR23" s="200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4"/>
      <c r="CF23" s="4"/>
      <c r="CG23" s="4"/>
      <c r="CH23" s="4"/>
      <c r="CI23" s="5"/>
      <c r="CJ23" s="200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22"/>
      <c r="CW23" s="200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22"/>
      <c r="DM23" s="200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5"/>
      <c r="DY23" s="200"/>
      <c r="DZ23" s="201"/>
      <c r="EA23" s="201"/>
      <c r="EB23" s="201"/>
      <c r="EC23" s="201"/>
      <c r="ED23" s="201"/>
      <c r="EE23" s="201"/>
      <c r="EF23" s="201"/>
      <c r="EG23" s="201"/>
      <c r="EH23" s="4"/>
      <c r="EI23" s="4"/>
      <c r="EJ23" s="4"/>
      <c r="EK23" s="5"/>
      <c r="EL23" s="200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22"/>
      <c r="EY23" s="200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22"/>
      <c r="FL23" s="200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24"/>
    </row>
    <row r="24" spans="1:180" ht="24.75" customHeight="1" x14ac:dyDescent="0.2">
      <c r="A24" s="114" t="s">
        <v>21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2"/>
      <c r="AI24" s="12"/>
      <c r="AJ24" s="12"/>
      <c r="AK24" s="8"/>
      <c r="AL24" s="8"/>
      <c r="AM24" s="8"/>
      <c r="AN24" s="8"/>
      <c r="AO24" s="8"/>
      <c r="AP24" s="10"/>
      <c r="AQ24" s="74"/>
      <c r="AR24" s="75"/>
      <c r="AS24" s="75"/>
      <c r="AT24" s="75"/>
      <c r="AU24" s="75"/>
      <c r="AV24" s="74" t="s">
        <v>104</v>
      </c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6"/>
      <c r="BH24" s="93" t="s">
        <v>99</v>
      </c>
      <c r="BI24" s="96"/>
      <c r="BJ24" s="96"/>
      <c r="BK24" s="96"/>
      <c r="BL24" s="96"/>
      <c r="BM24" s="74"/>
      <c r="BN24" s="75"/>
      <c r="BO24" s="75"/>
      <c r="BP24" s="75"/>
      <c r="BQ24" s="75"/>
      <c r="BR24" s="90">
        <f>BR25+BR26+BR27</f>
        <v>2946520</v>
      </c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6"/>
      <c r="CF24" s="6"/>
      <c r="CG24" s="6"/>
      <c r="CH24" s="6"/>
      <c r="CI24" s="7"/>
      <c r="CJ24" s="90">
        <f>CJ25+CJ26+CJ27</f>
        <v>2946520</v>
      </c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151"/>
      <c r="CW24" s="90">
        <f>CW25+CW26+CW27</f>
        <v>1823756.59</v>
      </c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151"/>
      <c r="DM24" s="90">
        <v>0</v>
      </c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7"/>
      <c r="DY24" s="90">
        <v>0</v>
      </c>
      <c r="DZ24" s="91"/>
      <c r="EA24" s="91"/>
      <c r="EB24" s="91"/>
      <c r="EC24" s="91"/>
      <c r="ED24" s="91"/>
      <c r="EE24" s="91"/>
      <c r="EF24" s="91"/>
      <c r="EG24" s="91"/>
      <c r="EH24" s="6"/>
      <c r="EI24" s="6"/>
      <c r="EJ24" s="6"/>
      <c r="EK24" s="7"/>
      <c r="EL24" s="90">
        <f t="shared" ref="EL24:EL38" si="0">CW24</f>
        <v>1823756.59</v>
      </c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151"/>
      <c r="EY24" s="90">
        <f t="shared" ref="EY24:EY38" si="1">BR24-CW24</f>
        <v>1122763.4099999999</v>
      </c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151"/>
      <c r="FL24" s="90">
        <f t="shared" ref="FL24:FL49" si="2">CJ24-CW24</f>
        <v>1122763.4099999999</v>
      </c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219"/>
    </row>
    <row r="25" spans="1:180" ht="24.75" customHeight="1" x14ac:dyDescent="0.2">
      <c r="A25" s="149" t="s">
        <v>22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2"/>
      <c r="AI25" s="12"/>
      <c r="AJ25" s="12"/>
      <c r="AK25" s="8"/>
      <c r="AL25" s="8"/>
      <c r="AM25" s="8"/>
      <c r="AN25" s="8"/>
      <c r="AO25" s="8"/>
      <c r="AP25" s="10"/>
      <c r="AQ25" s="74"/>
      <c r="AR25" s="75"/>
      <c r="AS25" s="75"/>
      <c r="AT25" s="75"/>
      <c r="AU25" s="75"/>
      <c r="AV25" s="74" t="s">
        <v>104</v>
      </c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6"/>
      <c r="BH25" s="74" t="s">
        <v>101</v>
      </c>
      <c r="BI25" s="75"/>
      <c r="BJ25" s="75"/>
      <c r="BK25" s="75"/>
      <c r="BL25" s="75"/>
      <c r="BM25" s="74" t="s">
        <v>100</v>
      </c>
      <c r="BN25" s="75"/>
      <c r="BO25" s="75"/>
      <c r="BP25" s="75"/>
      <c r="BQ25" s="75"/>
      <c r="BR25" s="83">
        <v>2922500</v>
      </c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4"/>
      <c r="CF25" s="4"/>
      <c r="CG25" s="4"/>
      <c r="CH25" s="4"/>
      <c r="CI25" s="5"/>
      <c r="CJ25" s="83">
        <v>2922500</v>
      </c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3">
        <v>1823756.59</v>
      </c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5"/>
      <c r="DM25" s="83">
        <v>0</v>
      </c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5"/>
      <c r="DY25" s="83">
        <v>0</v>
      </c>
      <c r="DZ25" s="84"/>
      <c r="EA25" s="84"/>
      <c r="EB25" s="84"/>
      <c r="EC25" s="84"/>
      <c r="ED25" s="84"/>
      <c r="EE25" s="84"/>
      <c r="EF25" s="84"/>
      <c r="EG25" s="84"/>
      <c r="EH25" s="4"/>
      <c r="EI25" s="4"/>
      <c r="EJ25" s="4"/>
      <c r="EK25" s="5"/>
      <c r="EL25" s="83">
        <f t="shared" si="0"/>
        <v>1823756.59</v>
      </c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5"/>
      <c r="EY25" s="83">
        <f t="shared" si="1"/>
        <v>1098743.4099999999</v>
      </c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5"/>
      <c r="FL25" s="83">
        <f t="shared" si="2"/>
        <v>1098743.4099999999</v>
      </c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6"/>
    </row>
    <row r="26" spans="1:180" ht="27.75" customHeight="1" x14ac:dyDescent="0.2">
      <c r="A26" s="149" t="s">
        <v>22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2"/>
      <c r="AI26" s="12"/>
      <c r="AJ26" s="12"/>
      <c r="AK26" s="8"/>
      <c r="AL26" s="8"/>
      <c r="AM26" s="8"/>
      <c r="AN26" s="8"/>
      <c r="AO26" s="8"/>
      <c r="AP26" s="10"/>
      <c r="AQ26" s="74"/>
      <c r="AR26" s="75"/>
      <c r="AS26" s="75"/>
      <c r="AT26" s="75"/>
      <c r="AU26" s="75"/>
      <c r="AV26" s="74" t="s">
        <v>104</v>
      </c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6"/>
      <c r="BH26" s="74" t="s">
        <v>101</v>
      </c>
      <c r="BI26" s="75"/>
      <c r="BJ26" s="75"/>
      <c r="BK26" s="75"/>
      <c r="BL26" s="75"/>
      <c r="BM26" s="74" t="s">
        <v>103</v>
      </c>
      <c r="BN26" s="75"/>
      <c r="BO26" s="75"/>
      <c r="BP26" s="75"/>
      <c r="BQ26" s="75"/>
      <c r="BR26" s="83">
        <v>12500</v>
      </c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4"/>
      <c r="CF26" s="4"/>
      <c r="CG26" s="4"/>
      <c r="CH26" s="4"/>
      <c r="CI26" s="5"/>
      <c r="CJ26" s="83">
        <v>12500</v>
      </c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3">
        <v>0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5"/>
      <c r="DM26" s="83">
        <v>0</v>
      </c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5"/>
      <c r="DY26" s="83">
        <v>0</v>
      </c>
      <c r="DZ26" s="84"/>
      <c r="EA26" s="84"/>
      <c r="EB26" s="84"/>
      <c r="EC26" s="84"/>
      <c r="ED26" s="84"/>
      <c r="EE26" s="84"/>
      <c r="EF26" s="84"/>
      <c r="EG26" s="84"/>
      <c r="EH26" s="4"/>
      <c r="EI26" s="4"/>
      <c r="EJ26" s="4"/>
      <c r="EK26" s="5"/>
      <c r="EL26" s="83">
        <f>CW26</f>
        <v>0</v>
      </c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5"/>
      <c r="EY26" s="83">
        <f t="shared" si="1"/>
        <v>12500</v>
      </c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5"/>
      <c r="FL26" s="83">
        <f>CJ26-CW26</f>
        <v>12500</v>
      </c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6"/>
    </row>
    <row r="27" spans="1:180" s="63" customFormat="1" ht="30.75" customHeight="1" x14ac:dyDescent="0.2">
      <c r="A27" s="149" t="s">
        <v>22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61"/>
      <c r="AI27" s="61"/>
      <c r="AJ27" s="61"/>
      <c r="AK27" s="8"/>
      <c r="AL27" s="8"/>
      <c r="AM27" s="8"/>
      <c r="AN27" s="8"/>
      <c r="AO27" s="8"/>
      <c r="AP27" s="62"/>
      <c r="AQ27" s="74"/>
      <c r="AR27" s="75"/>
      <c r="AS27" s="75"/>
      <c r="AT27" s="75"/>
      <c r="AU27" s="75"/>
      <c r="AV27" s="74" t="s">
        <v>104</v>
      </c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6"/>
      <c r="BH27" s="74" t="s">
        <v>101</v>
      </c>
      <c r="BI27" s="75"/>
      <c r="BJ27" s="75"/>
      <c r="BK27" s="75"/>
      <c r="BL27" s="75"/>
      <c r="BM27" s="74" t="s">
        <v>200</v>
      </c>
      <c r="BN27" s="75"/>
      <c r="BO27" s="75"/>
      <c r="BP27" s="75"/>
      <c r="BQ27" s="75"/>
      <c r="BR27" s="83">
        <v>11520</v>
      </c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59"/>
      <c r="CF27" s="59"/>
      <c r="CG27" s="59"/>
      <c r="CH27" s="59"/>
      <c r="CI27" s="60"/>
      <c r="CJ27" s="83">
        <v>11520</v>
      </c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3">
        <v>0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5"/>
      <c r="DM27" s="83">
        <v>0</v>
      </c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60"/>
      <c r="DY27" s="83">
        <v>0</v>
      </c>
      <c r="DZ27" s="84"/>
      <c r="EA27" s="84"/>
      <c r="EB27" s="84"/>
      <c r="EC27" s="84"/>
      <c r="ED27" s="84"/>
      <c r="EE27" s="84"/>
      <c r="EF27" s="84"/>
      <c r="EG27" s="84"/>
      <c r="EH27" s="59"/>
      <c r="EI27" s="59"/>
      <c r="EJ27" s="59"/>
      <c r="EK27" s="60"/>
      <c r="EL27" s="83">
        <f>CW27</f>
        <v>0</v>
      </c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5"/>
      <c r="EY27" s="83">
        <f t="shared" ref="EY27" si="3">BR27-CW27</f>
        <v>11520</v>
      </c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5"/>
      <c r="FL27" s="83">
        <f>CJ27-CW27</f>
        <v>11520</v>
      </c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6"/>
    </row>
    <row r="28" spans="1:180" ht="24.75" customHeight="1" x14ac:dyDescent="0.2">
      <c r="A28" s="114" t="s">
        <v>21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2"/>
      <c r="AI28" s="12"/>
      <c r="AJ28" s="12"/>
      <c r="AK28" s="8"/>
      <c r="AL28" s="8"/>
      <c r="AM28" s="8"/>
      <c r="AN28" s="8"/>
      <c r="AO28" s="8"/>
      <c r="AP28" s="10"/>
      <c r="AQ28" s="74"/>
      <c r="AR28" s="75"/>
      <c r="AS28" s="75"/>
      <c r="AT28" s="75"/>
      <c r="AU28" s="75"/>
      <c r="AV28" s="74" t="s">
        <v>105</v>
      </c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6"/>
      <c r="BH28" s="93" t="s">
        <v>99</v>
      </c>
      <c r="BI28" s="96"/>
      <c r="BJ28" s="96"/>
      <c r="BK28" s="96"/>
      <c r="BL28" s="96"/>
      <c r="BM28" s="74"/>
      <c r="BN28" s="75"/>
      <c r="BO28" s="75"/>
      <c r="BP28" s="75"/>
      <c r="BQ28" s="75"/>
      <c r="BR28" s="90">
        <f>BR29</f>
        <v>251880</v>
      </c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6"/>
      <c r="CF28" s="6"/>
      <c r="CG28" s="6"/>
      <c r="CH28" s="6"/>
      <c r="CI28" s="7"/>
      <c r="CJ28" s="90">
        <f>CJ29</f>
        <v>251880</v>
      </c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151"/>
      <c r="CW28" s="90">
        <f>CW29</f>
        <v>127216.8</v>
      </c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151"/>
      <c r="DM28" s="90">
        <v>0</v>
      </c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7"/>
      <c r="DY28" s="90">
        <v>0</v>
      </c>
      <c r="DZ28" s="91"/>
      <c r="EA28" s="91"/>
      <c r="EB28" s="91"/>
      <c r="EC28" s="91"/>
      <c r="ED28" s="91"/>
      <c r="EE28" s="91"/>
      <c r="EF28" s="91"/>
      <c r="EG28" s="91"/>
      <c r="EH28" s="6"/>
      <c r="EI28" s="6"/>
      <c r="EJ28" s="6"/>
      <c r="EK28" s="7"/>
      <c r="EL28" s="90">
        <f t="shared" si="0"/>
        <v>127216.8</v>
      </c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151"/>
      <c r="EY28" s="235">
        <f t="shared" si="1"/>
        <v>124663.2</v>
      </c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7"/>
      <c r="FL28" s="235">
        <f t="shared" si="2"/>
        <v>124663.2</v>
      </c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8"/>
    </row>
    <row r="29" spans="1:180" ht="20.25" customHeight="1" x14ac:dyDescent="0.2">
      <c r="A29" s="296" t="s">
        <v>23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12"/>
      <c r="AI29" s="12"/>
      <c r="AJ29" s="12"/>
      <c r="AK29" s="8"/>
      <c r="AL29" s="8"/>
      <c r="AM29" s="8"/>
      <c r="AN29" s="8"/>
      <c r="AO29" s="8"/>
      <c r="AP29" s="10"/>
      <c r="AQ29" s="74"/>
      <c r="AR29" s="75"/>
      <c r="AS29" s="75"/>
      <c r="AT29" s="75"/>
      <c r="AU29" s="75"/>
      <c r="AV29" s="74" t="s">
        <v>106</v>
      </c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6"/>
      <c r="BH29" s="74" t="s">
        <v>102</v>
      </c>
      <c r="BI29" s="75"/>
      <c r="BJ29" s="75"/>
      <c r="BK29" s="75"/>
      <c r="BL29" s="75"/>
      <c r="BM29" s="74" t="s">
        <v>100</v>
      </c>
      <c r="BN29" s="75"/>
      <c r="BO29" s="75"/>
      <c r="BP29" s="75"/>
      <c r="BQ29" s="75"/>
      <c r="BR29" s="83">
        <v>251880</v>
      </c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4"/>
      <c r="CF29" s="4"/>
      <c r="CG29" s="4"/>
      <c r="CH29" s="4"/>
      <c r="CI29" s="5"/>
      <c r="CJ29" s="83">
        <v>251880</v>
      </c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3">
        <v>127216.8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5"/>
      <c r="DM29" s="83">
        <v>0</v>
      </c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5"/>
      <c r="DY29" s="83">
        <v>0</v>
      </c>
      <c r="DZ29" s="84"/>
      <c r="EA29" s="84"/>
      <c r="EB29" s="84"/>
      <c r="EC29" s="84"/>
      <c r="ED29" s="84"/>
      <c r="EE29" s="84"/>
      <c r="EF29" s="84"/>
      <c r="EG29" s="84"/>
      <c r="EH29" s="4"/>
      <c r="EI29" s="4"/>
      <c r="EJ29" s="4"/>
      <c r="EK29" s="5"/>
      <c r="EL29" s="83">
        <f t="shared" si="0"/>
        <v>127216.8</v>
      </c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5"/>
      <c r="EY29" s="298">
        <f t="shared" si="1"/>
        <v>124663.2</v>
      </c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300"/>
      <c r="FL29" s="216">
        <f t="shared" si="2"/>
        <v>124663.2</v>
      </c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301"/>
    </row>
    <row r="30" spans="1:180" ht="24.75" customHeight="1" x14ac:dyDescent="0.2">
      <c r="A30" s="114" t="s">
        <v>21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2"/>
      <c r="AI30" s="12"/>
      <c r="AJ30" s="12"/>
      <c r="AK30" s="8"/>
      <c r="AL30" s="8"/>
      <c r="AM30" s="8"/>
      <c r="AN30" s="8"/>
      <c r="AO30" s="8"/>
      <c r="AP30" s="10"/>
      <c r="AQ30" s="74"/>
      <c r="AR30" s="75"/>
      <c r="AS30" s="75"/>
      <c r="AT30" s="75"/>
      <c r="AU30" s="75"/>
      <c r="AV30" s="74" t="s">
        <v>107</v>
      </c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6"/>
      <c r="BH30" s="93" t="s">
        <v>99</v>
      </c>
      <c r="BI30" s="96"/>
      <c r="BJ30" s="96"/>
      <c r="BK30" s="96"/>
      <c r="BL30" s="96"/>
      <c r="BM30" s="74"/>
      <c r="BN30" s="75"/>
      <c r="BO30" s="75"/>
      <c r="BP30" s="75"/>
      <c r="BQ30" s="75"/>
      <c r="BR30" s="90">
        <f>BR31+BR32+BR33</f>
        <v>1166580</v>
      </c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6"/>
      <c r="CF30" s="6"/>
      <c r="CG30" s="6"/>
      <c r="CH30" s="6"/>
      <c r="CI30" s="7"/>
      <c r="CJ30" s="90">
        <f>CJ31+CJ32+CJ33</f>
        <v>1166580</v>
      </c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151"/>
      <c r="CW30" s="90">
        <f>CW31+CW32+CW33</f>
        <v>531127.32999999996</v>
      </c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151"/>
      <c r="DM30" s="90">
        <v>0</v>
      </c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7"/>
      <c r="DY30" s="90">
        <v>0</v>
      </c>
      <c r="DZ30" s="91"/>
      <c r="EA30" s="91"/>
      <c r="EB30" s="91"/>
      <c r="EC30" s="91"/>
      <c r="ED30" s="91"/>
      <c r="EE30" s="91"/>
      <c r="EF30" s="91"/>
      <c r="EG30" s="91"/>
      <c r="EH30" s="6"/>
      <c r="EI30" s="6"/>
      <c r="EJ30" s="6"/>
      <c r="EK30" s="7"/>
      <c r="EL30" s="90">
        <f t="shared" si="0"/>
        <v>531127.32999999996</v>
      </c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151"/>
      <c r="EY30" s="235">
        <f t="shared" si="1"/>
        <v>635452.67000000004</v>
      </c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7"/>
      <c r="FL30" s="235">
        <f t="shared" si="2"/>
        <v>635452.67000000004</v>
      </c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8"/>
    </row>
    <row r="31" spans="1:180" ht="21.75" customHeight="1" x14ac:dyDescent="0.2">
      <c r="A31" s="80" t="s">
        <v>24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2"/>
      <c r="AH31" s="12"/>
      <c r="AI31" s="12"/>
      <c r="AJ31" s="12"/>
      <c r="AK31" s="8"/>
      <c r="AL31" s="8"/>
      <c r="AM31" s="8"/>
      <c r="AN31" s="8"/>
      <c r="AO31" s="8"/>
      <c r="AP31" s="10"/>
      <c r="AQ31" s="74"/>
      <c r="AR31" s="75"/>
      <c r="AS31" s="75"/>
      <c r="AT31" s="75"/>
      <c r="AU31" s="75"/>
      <c r="AV31" s="74" t="s">
        <v>107</v>
      </c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6"/>
      <c r="BH31" s="74" t="s">
        <v>108</v>
      </c>
      <c r="BI31" s="75"/>
      <c r="BJ31" s="75"/>
      <c r="BK31" s="75"/>
      <c r="BL31" s="75"/>
      <c r="BM31" s="74" t="s">
        <v>100</v>
      </c>
      <c r="BN31" s="75"/>
      <c r="BO31" s="75"/>
      <c r="BP31" s="75"/>
      <c r="BQ31" s="75"/>
      <c r="BR31" s="83">
        <v>1157700</v>
      </c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4"/>
      <c r="CF31" s="4"/>
      <c r="CG31" s="4"/>
      <c r="CH31" s="4"/>
      <c r="CI31" s="5"/>
      <c r="CJ31" s="83">
        <v>1157700</v>
      </c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3">
        <v>531127.32999999996</v>
      </c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5"/>
      <c r="DM31" s="83">
        <v>0</v>
      </c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5"/>
      <c r="DY31" s="83">
        <v>0</v>
      </c>
      <c r="DZ31" s="84"/>
      <c r="EA31" s="84"/>
      <c r="EB31" s="84"/>
      <c r="EC31" s="84"/>
      <c r="ED31" s="84"/>
      <c r="EE31" s="84"/>
      <c r="EF31" s="84"/>
      <c r="EG31" s="84"/>
      <c r="EH31" s="4"/>
      <c r="EI31" s="4"/>
      <c r="EJ31" s="4"/>
      <c r="EK31" s="5"/>
      <c r="EL31" s="83">
        <f t="shared" si="0"/>
        <v>531127.32999999996</v>
      </c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5"/>
      <c r="EY31" s="83">
        <f t="shared" si="1"/>
        <v>626572.67000000004</v>
      </c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>
        <f t="shared" si="2"/>
        <v>626572.67000000004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6"/>
    </row>
    <row r="32" spans="1:180" ht="21.75" customHeight="1" x14ac:dyDescent="0.2">
      <c r="A32" s="80" t="s">
        <v>24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2"/>
      <c r="AH32" s="12"/>
      <c r="AI32" s="12"/>
      <c r="AJ32" s="12"/>
      <c r="AK32" s="8"/>
      <c r="AL32" s="8"/>
      <c r="AM32" s="8"/>
      <c r="AN32" s="8"/>
      <c r="AO32" s="8"/>
      <c r="AP32" s="10"/>
      <c r="AQ32" s="74"/>
      <c r="AR32" s="75"/>
      <c r="AS32" s="75"/>
      <c r="AT32" s="75"/>
      <c r="AU32" s="75"/>
      <c r="AV32" s="74" t="s">
        <v>107</v>
      </c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6"/>
      <c r="BH32" s="74" t="s">
        <v>108</v>
      </c>
      <c r="BI32" s="75"/>
      <c r="BJ32" s="75"/>
      <c r="BK32" s="75"/>
      <c r="BL32" s="75"/>
      <c r="BM32" s="74" t="s">
        <v>103</v>
      </c>
      <c r="BN32" s="75"/>
      <c r="BO32" s="75"/>
      <c r="BP32" s="75"/>
      <c r="BQ32" s="75"/>
      <c r="BR32" s="83">
        <v>5400</v>
      </c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4"/>
      <c r="CF32" s="4"/>
      <c r="CG32" s="4"/>
      <c r="CH32" s="4"/>
      <c r="CI32" s="5"/>
      <c r="CJ32" s="83">
        <v>5400</v>
      </c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3">
        <v>0</v>
      </c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5"/>
      <c r="DM32" s="83">
        <v>0</v>
      </c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5"/>
      <c r="DY32" s="83">
        <v>0</v>
      </c>
      <c r="DZ32" s="84"/>
      <c r="EA32" s="84"/>
      <c r="EB32" s="84"/>
      <c r="EC32" s="84"/>
      <c r="ED32" s="84"/>
      <c r="EE32" s="84"/>
      <c r="EF32" s="84"/>
      <c r="EG32" s="84"/>
      <c r="EH32" s="4"/>
      <c r="EI32" s="4"/>
      <c r="EJ32" s="4"/>
      <c r="EK32" s="5"/>
      <c r="EL32" s="83">
        <f>CW32</f>
        <v>0</v>
      </c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5"/>
      <c r="EY32" s="83">
        <f t="shared" si="1"/>
        <v>5400</v>
      </c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5"/>
      <c r="FL32" s="83">
        <f>CJ32-CW32</f>
        <v>5400</v>
      </c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6"/>
    </row>
    <row r="33" spans="1:180" s="63" customFormat="1" ht="21.75" customHeight="1" x14ac:dyDescent="0.2">
      <c r="A33" s="80" t="s">
        <v>24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2"/>
      <c r="AH33" s="61"/>
      <c r="AI33" s="61"/>
      <c r="AJ33" s="61"/>
      <c r="AK33" s="8"/>
      <c r="AL33" s="8"/>
      <c r="AM33" s="8"/>
      <c r="AN33" s="8"/>
      <c r="AO33" s="8"/>
      <c r="AP33" s="62"/>
      <c r="AQ33" s="74"/>
      <c r="AR33" s="75"/>
      <c r="AS33" s="75"/>
      <c r="AT33" s="75"/>
      <c r="AU33" s="75"/>
      <c r="AV33" s="74" t="s">
        <v>107</v>
      </c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6"/>
      <c r="BH33" s="74" t="s">
        <v>108</v>
      </c>
      <c r="BI33" s="75"/>
      <c r="BJ33" s="75"/>
      <c r="BK33" s="75"/>
      <c r="BL33" s="75"/>
      <c r="BM33" s="74" t="s">
        <v>200</v>
      </c>
      <c r="BN33" s="75"/>
      <c r="BO33" s="75"/>
      <c r="BP33" s="75"/>
      <c r="BQ33" s="75"/>
      <c r="BR33" s="83">
        <v>3480</v>
      </c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59"/>
      <c r="CF33" s="59"/>
      <c r="CG33" s="59"/>
      <c r="CH33" s="59"/>
      <c r="CI33" s="60"/>
      <c r="CJ33" s="83">
        <v>3480</v>
      </c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3">
        <v>0</v>
      </c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5"/>
      <c r="DM33" s="83">
        <v>0</v>
      </c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60"/>
      <c r="DY33" s="83">
        <v>0</v>
      </c>
      <c r="DZ33" s="84"/>
      <c r="EA33" s="84"/>
      <c r="EB33" s="84"/>
      <c r="EC33" s="84"/>
      <c r="ED33" s="84"/>
      <c r="EE33" s="84"/>
      <c r="EF33" s="84"/>
      <c r="EG33" s="84"/>
      <c r="EH33" s="59"/>
      <c r="EI33" s="59"/>
      <c r="EJ33" s="59"/>
      <c r="EK33" s="60"/>
      <c r="EL33" s="83">
        <f>CW33</f>
        <v>0</v>
      </c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5"/>
      <c r="EY33" s="83">
        <f t="shared" ref="EY33" si="4">BR33-CW33</f>
        <v>3480</v>
      </c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5"/>
      <c r="FL33" s="83">
        <f>CJ33-CW33</f>
        <v>3480</v>
      </c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6"/>
    </row>
    <row r="34" spans="1:180" ht="39.75" customHeight="1" x14ac:dyDescent="0.2">
      <c r="A34" s="146" t="s">
        <v>128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8"/>
      <c r="AH34" s="12"/>
      <c r="AI34" s="12"/>
      <c r="AJ34" s="12"/>
      <c r="AK34" s="8"/>
      <c r="AL34" s="8"/>
      <c r="AM34" s="8"/>
      <c r="AN34" s="8"/>
      <c r="AO34" s="8"/>
      <c r="AP34" s="10"/>
      <c r="AQ34" s="74"/>
      <c r="AR34" s="75"/>
      <c r="AS34" s="75"/>
      <c r="AT34" s="75"/>
      <c r="AU34" s="75"/>
      <c r="AV34" s="74" t="s">
        <v>63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6"/>
      <c r="BH34" s="74"/>
      <c r="BI34" s="75"/>
      <c r="BJ34" s="75"/>
      <c r="BK34" s="75"/>
      <c r="BL34" s="75"/>
      <c r="BM34" s="74"/>
      <c r="BN34" s="75"/>
      <c r="BO34" s="75"/>
      <c r="BP34" s="75"/>
      <c r="BQ34" s="75"/>
      <c r="BR34" s="90">
        <f>BR35+BR40+BR43</f>
        <v>563000</v>
      </c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6"/>
      <c r="CF34" s="6"/>
      <c r="CG34" s="6"/>
      <c r="CH34" s="6"/>
      <c r="CI34" s="7"/>
      <c r="CJ34" s="90">
        <f>CJ35+CJ40+CJ43</f>
        <v>563000</v>
      </c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151"/>
      <c r="CW34" s="90">
        <f>CW35+CW40+CW43</f>
        <v>377875.32</v>
      </c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151"/>
      <c r="DM34" s="90">
        <v>0</v>
      </c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7"/>
      <c r="DY34" s="90">
        <v>0</v>
      </c>
      <c r="DZ34" s="91"/>
      <c r="EA34" s="91"/>
      <c r="EB34" s="91"/>
      <c r="EC34" s="91"/>
      <c r="ED34" s="91"/>
      <c r="EE34" s="91"/>
      <c r="EF34" s="91"/>
      <c r="EG34" s="91"/>
      <c r="EH34" s="6"/>
      <c r="EI34" s="6"/>
      <c r="EJ34" s="6"/>
      <c r="EK34" s="7"/>
      <c r="EL34" s="90">
        <f>CW34</f>
        <v>377875.32</v>
      </c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151"/>
      <c r="EY34" s="90">
        <f t="shared" si="1"/>
        <v>185124.68</v>
      </c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151"/>
      <c r="FL34" s="90">
        <f t="shared" si="2"/>
        <v>185124.68</v>
      </c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219"/>
    </row>
    <row r="35" spans="1:180" ht="24" customHeight="1" x14ac:dyDescent="0.2">
      <c r="A35" s="146" t="s">
        <v>27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8"/>
      <c r="AH35" s="12"/>
      <c r="AI35" s="12"/>
      <c r="AJ35" s="12"/>
      <c r="AK35" s="8"/>
      <c r="AL35" s="8"/>
      <c r="AM35" s="8"/>
      <c r="AN35" s="8"/>
      <c r="AO35" s="8"/>
      <c r="AP35" s="10"/>
      <c r="AQ35" s="74"/>
      <c r="AR35" s="75"/>
      <c r="AS35" s="75"/>
      <c r="AT35" s="75"/>
      <c r="AU35" s="75"/>
      <c r="AV35" s="74" t="s">
        <v>63</v>
      </c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6"/>
      <c r="BH35" s="93" t="s">
        <v>134</v>
      </c>
      <c r="BI35" s="96"/>
      <c r="BJ35" s="96"/>
      <c r="BK35" s="96"/>
      <c r="BL35" s="96"/>
      <c r="BM35" s="74"/>
      <c r="BN35" s="75"/>
      <c r="BO35" s="75"/>
      <c r="BP35" s="75"/>
      <c r="BQ35" s="75"/>
      <c r="BR35" s="83">
        <f>SUM(BR36:CD39)</f>
        <v>232400</v>
      </c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4"/>
      <c r="CF35" s="4"/>
      <c r="CG35" s="4"/>
      <c r="CH35" s="4"/>
      <c r="CI35" s="5"/>
      <c r="CJ35" s="83">
        <f>SUM(CJ36:CV39)</f>
        <v>232400</v>
      </c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3">
        <f>SUM(CW36:DL39)</f>
        <v>164551.32</v>
      </c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5"/>
      <c r="DM35" s="83">
        <v>0</v>
      </c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5"/>
      <c r="DY35" s="83">
        <v>0</v>
      </c>
      <c r="DZ35" s="84"/>
      <c r="EA35" s="84"/>
      <c r="EB35" s="84"/>
      <c r="EC35" s="84"/>
      <c r="ED35" s="84"/>
      <c r="EE35" s="84"/>
      <c r="EF35" s="84"/>
      <c r="EG35" s="84"/>
      <c r="EH35" s="4"/>
      <c r="EI35" s="4"/>
      <c r="EJ35" s="4"/>
      <c r="EK35" s="5"/>
      <c r="EL35" s="83">
        <f>CW35</f>
        <v>164551.32</v>
      </c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5"/>
      <c r="EY35" s="216">
        <f t="shared" si="1"/>
        <v>67848.679999999993</v>
      </c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8"/>
      <c r="FL35" s="83">
        <f t="shared" si="2"/>
        <v>67848.679999999993</v>
      </c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6"/>
    </row>
    <row r="36" spans="1:180" ht="24" customHeight="1" x14ac:dyDescent="0.2">
      <c r="A36" s="149" t="s">
        <v>28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2"/>
      <c r="AI36" s="12"/>
      <c r="AJ36" s="12"/>
      <c r="AK36" s="8"/>
      <c r="AL36" s="8"/>
      <c r="AM36" s="8"/>
      <c r="AN36" s="8"/>
      <c r="AO36" s="8"/>
      <c r="AP36" s="10"/>
      <c r="AQ36" s="74"/>
      <c r="AR36" s="75"/>
      <c r="AS36" s="75"/>
      <c r="AT36" s="75"/>
      <c r="AU36" s="75"/>
      <c r="AV36" s="74" t="s">
        <v>63</v>
      </c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6"/>
      <c r="BH36" s="74" t="s">
        <v>109</v>
      </c>
      <c r="BI36" s="75"/>
      <c r="BJ36" s="75"/>
      <c r="BK36" s="75"/>
      <c r="BL36" s="75"/>
      <c r="BM36" s="74" t="s">
        <v>100</v>
      </c>
      <c r="BN36" s="75"/>
      <c r="BO36" s="75"/>
      <c r="BP36" s="75"/>
      <c r="BQ36" s="75"/>
      <c r="BR36" s="83">
        <v>90000</v>
      </c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4"/>
      <c r="CF36" s="4"/>
      <c r="CG36" s="4"/>
      <c r="CH36" s="4"/>
      <c r="CI36" s="5"/>
      <c r="CJ36" s="83">
        <v>90000</v>
      </c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3">
        <v>62139.6</v>
      </c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5"/>
      <c r="DM36" s="83">
        <v>0</v>
      </c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5"/>
      <c r="DY36" s="83">
        <v>0</v>
      </c>
      <c r="DZ36" s="84"/>
      <c r="EA36" s="84"/>
      <c r="EB36" s="84"/>
      <c r="EC36" s="84"/>
      <c r="ED36" s="84"/>
      <c r="EE36" s="84"/>
      <c r="EF36" s="84"/>
      <c r="EG36" s="84"/>
      <c r="EH36" s="4"/>
      <c r="EI36" s="4"/>
      <c r="EJ36" s="4"/>
      <c r="EK36" s="5"/>
      <c r="EL36" s="83">
        <f t="shared" si="0"/>
        <v>62139.6</v>
      </c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5"/>
      <c r="EY36" s="83">
        <f t="shared" si="1"/>
        <v>27860.400000000001</v>
      </c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5"/>
      <c r="FL36" s="83">
        <f t="shared" si="2"/>
        <v>27860.400000000001</v>
      </c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6"/>
    </row>
    <row r="37" spans="1:180" ht="30" customHeight="1" x14ac:dyDescent="0.2">
      <c r="A37" s="149" t="s">
        <v>30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2"/>
      <c r="AI37" s="12"/>
      <c r="AJ37" s="12"/>
      <c r="AK37" s="8"/>
      <c r="AL37" s="8"/>
      <c r="AM37" s="8"/>
      <c r="AN37" s="8"/>
      <c r="AO37" s="8"/>
      <c r="AP37" s="10"/>
      <c r="AQ37" s="74"/>
      <c r="AR37" s="75"/>
      <c r="AS37" s="75"/>
      <c r="AT37" s="75"/>
      <c r="AU37" s="75"/>
      <c r="AV37" s="74" t="s">
        <v>63</v>
      </c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6"/>
      <c r="BH37" s="74" t="s">
        <v>110</v>
      </c>
      <c r="BI37" s="75"/>
      <c r="BJ37" s="75"/>
      <c r="BK37" s="75"/>
      <c r="BL37" s="75"/>
      <c r="BM37" s="74" t="s">
        <v>100</v>
      </c>
      <c r="BN37" s="75"/>
      <c r="BO37" s="75"/>
      <c r="BP37" s="75"/>
      <c r="BQ37" s="75"/>
      <c r="BR37" s="83">
        <v>51200</v>
      </c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4"/>
      <c r="CF37" s="4"/>
      <c r="CG37" s="4"/>
      <c r="CH37" s="4"/>
      <c r="CI37" s="5"/>
      <c r="CJ37" s="83">
        <v>51200</v>
      </c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3">
        <v>36703.22</v>
      </c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5"/>
      <c r="DM37" s="83">
        <v>0</v>
      </c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5"/>
      <c r="DY37" s="83">
        <v>0</v>
      </c>
      <c r="DZ37" s="84"/>
      <c r="EA37" s="84"/>
      <c r="EB37" s="84"/>
      <c r="EC37" s="84"/>
      <c r="ED37" s="84"/>
      <c r="EE37" s="84"/>
      <c r="EF37" s="84"/>
      <c r="EG37" s="84"/>
      <c r="EH37" s="4"/>
      <c r="EI37" s="4"/>
      <c r="EJ37" s="4"/>
      <c r="EK37" s="5"/>
      <c r="EL37" s="83">
        <f t="shared" si="0"/>
        <v>36703.22</v>
      </c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5"/>
      <c r="EY37" s="83">
        <f t="shared" si="1"/>
        <v>14496.779999999999</v>
      </c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5"/>
      <c r="FL37" s="83">
        <f t="shared" si="2"/>
        <v>14496.779999999999</v>
      </c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6"/>
    </row>
    <row r="38" spans="1:180" s="58" customFormat="1" ht="26.25" customHeight="1" x14ac:dyDescent="0.2">
      <c r="A38" s="149" t="s">
        <v>64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57"/>
      <c r="AI38" s="57"/>
      <c r="AJ38" s="57"/>
      <c r="AK38" s="8"/>
      <c r="AL38" s="8"/>
      <c r="AM38" s="8"/>
      <c r="AN38" s="8"/>
      <c r="AO38" s="8"/>
      <c r="AP38" s="56"/>
      <c r="AQ38" s="74"/>
      <c r="AR38" s="75"/>
      <c r="AS38" s="75"/>
      <c r="AT38" s="75"/>
      <c r="AU38" s="75"/>
      <c r="AV38" s="74" t="s">
        <v>63</v>
      </c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6"/>
      <c r="BH38" s="74" t="s">
        <v>111</v>
      </c>
      <c r="BI38" s="75"/>
      <c r="BJ38" s="75"/>
      <c r="BK38" s="75"/>
      <c r="BL38" s="75"/>
      <c r="BM38" s="74" t="s">
        <v>100</v>
      </c>
      <c r="BN38" s="75"/>
      <c r="BO38" s="75"/>
      <c r="BP38" s="75"/>
      <c r="BQ38" s="75"/>
      <c r="BR38" s="83">
        <v>30400</v>
      </c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54"/>
      <c r="CF38" s="54"/>
      <c r="CG38" s="54"/>
      <c r="CH38" s="54"/>
      <c r="CI38" s="55"/>
      <c r="CJ38" s="83">
        <v>30400</v>
      </c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3">
        <v>25400</v>
      </c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5"/>
      <c r="DM38" s="83">
        <v>0</v>
      </c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55"/>
      <c r="DY38" s="83">
        <v>0</v>
      </c>
      <c r="DZ38" s="84"/>
      <c r="EA38" s="84"/>
      <c r="EB38" s="84"/>
      <c r="EC38" s="84"/>
      <c r="ED38" s="84"/>
      <c r="EE38" s="84"/>
      <c r="EF38" s="84"/>
      <c r="EG38" s="84"/>
      <c r="EH38" s="54"/>
      <c r="EI38" s="54"/>
      <c r="EJ38" s="54"/>
      <c r="EK38" s="55"/>
      <c r="EL38" s="83">
        <f t="shared" si="0"/>
        <v>25400</v>
      </c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5"/>
      <c r="EY38" s="216">
        <f t="shared" si="1"/>
        <v>5000</v>
      </c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8"/>
      <c r="FL38" s="83">
        <f t="shared" si="2"/>
        <v>5000</v>
      </c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6"/>
    </row>
    <row r="39" spans="1:180" ht="26.25" customHeight="1" x14ac:dyDescent="0.2">
      <c r="A39" s="149" t="s">
        <v>64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2"/>
      <c r="AI39" s="12"/>
      <c r="AJ39" s="12"/>
      <c r="AK39" s="8"/>
      <c r="AL39" s="8"/>
      <c r="AM39" s="8"/>
      <c r="AN39" s="8"/>
      <c r="AO39" s="8"/>
      <c r="AP39" s="10"/>
      <c r="AQ39" s="74"/>
      <c r="AR39" s="75"/>
      <c r="AS39" s="75"/>
      <c r="AT39" s="75"/>
      <c r="AU39" s="75"/>
      <c r="AV39" s="74" t="s">
        <v>63</v>
      </c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6"/>
      <c r="BH39" s="74" t="s">
        <v>112</v>
      </c>
      <c r="BI39" s="75"/>
      <c r="BJ39" s="75"/>
      <c r="BK39" s="75"/>
      <c r="BL39" s="75"/>
      <c r="BM39" s="74" t="s">
        <v>100</v>
      </c>
      <c r="BN39" s="75"/>
      <c r="BO39" s="75"/>
      <c r="BP39" s="75"/>
      <c r="BQ39" s="75"/>
      <c r="BR39" s="83">
        <v>60800</v>
      </c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4"/>
      <c r="CF39" s="4"/>
      <c r="CG39" s="4"/>
      <c r="CH39" s="4"/>
      <c r="CI39" s="5"/>
      <c r="CJ39" s="83">
        <v>60800</v>
      </c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3">
        <v>40308.5</v>
      </c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5"/>
      <c r="DM39" s="83">
        <v>0</v>
      </c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5"/>
      <c r="DY39" s="83">
        <v>0</v>
      </c>
      <c r="DZ39" s="84"/>
      <c r="EA39" s="84"/>
      <c r="EB39" s="84"/>
      <c r="EC39" s="84"/>
      <c r="ED39" s="84"/>
      <c r="EE39" s="84"/>
      <c r="EF39" s="84"/>
      <c r="EG39" s="84"/>
      <c r="EH39" s="4"/>
      <c r="EI39" s="4"/>
      <c r="EJ39" s="4"/>
      <c r="EK39" s="5"/>
      <c r="EL39" s="83">
        <f t="shared" ref="EL39:EL47" si="5">CW39</f>
        <v>40308.5</v>
      </c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5"/>
      <c r="EY39" s="216">
        <f t="shared" ref="EY39:EY49" si="6">BR39-CW39</f>
        <v>20491.5</v>
      </c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8"/>
      <c r="FL39" s="83">
        <f t="shared" ref="FL39:FL46" si="7">CJ39-CW39</f>
        <v>20491.5</v>
      </c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6"/>
    </row>
    <row r="40" spans="1:180" ht="21" customHeight="1" x14ac:dyDescent="0.2">
      <c r="A40" s="146" t="s">
        <v>140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8"/>
      <c r="AH40" s="12"/>
      <c r="AI40" s="12"/>
      <c r="AJ40" s="12"/>
      <c r="AK40" s="8"/>
      <c r="AL40" s="8"/>
      <c r="AM40" s="8"/>
      <c r="AN40" s="8"/>
      <c r="AO40" s="8"/>
      <c r="AP40" s="10"/>
      <c r="AQ40" s="74"/>
      <c r="AR40" s="75"/>
      <c r="AS40" s="75"/>
      <c r="AT40" s="75"/>
      <c r="AU40" s="75"/>
      <c r="AV40" s="74" t="s">
        <v>63</v>
      </c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6"/>
      <c r="BH40" s="93" t="s">
        <v>127</v>
      </c>
      <c r="BI40" s="96"/>
      <c r="BJ40" s="96"/>
      <c r="BK40" s="96"/>
      <c r="BL40" s="96"/>
      <c r="BM40" s="74"/>
      <c r="BN40" s="75"/>
      <c r="BO40" s="75"/>
      <c r="BP40" s="75"/>
      <c r="BQ40" s="75"/>
      <c r="BR40" s="83">
        <f>BR41+BR42</f>
        <v>323500</v>
      </c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4"/>
      <c r="CF40" s="4"/>
      <c r="CG40" s="4"/>
      <c r="CH40" s="4"/>
      <c r="CI40" s="5"/>
      <c r="CJ40" s="83">
        <f>CJ41+CJ42</f>
        <v>323500</v>
      </c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3">
        <f>CW41+CW42</f>
        <v>206268</v>
      </c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5"/>
      <c r="DM40" s="83">
        <v>0</v>
      </c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5"/>
      <c r="DY40" s="83">
        <v>0</v>
      </c>
      <c r="DZ40" s="84"/>
      <c r="EA40" s="84"/>
      <c r="EB40" s="84"/>
      <c r="EC40" s="84"/>
      <c r="ED40" s="84"/>
      <c r="EE40" s="84"/>
      <c r="EF40" s="84"/>
      <c r="EG40" s="84"/>
      <c r="EH40" s="4"/>
      <c r="EI40" s="4"/>
      <c r="EJ40" s="4"/>
      <c r="EK40" s="5"/>
      <c r="EL40" s="83">
        <f>CW40</f>
        <v>206268</v>
      </c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5"/>
      <c r="EY40" s="216">
        <f>BR40-CW40</f>
        <v>117232</v>
      </c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8"/>
      <c r="FL40" s="83">
        <f t="shared" si="7"/>
        <v>117232</v>
      </c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6"/>
    </row>
    <row r="41" spans="1:180" ht="24" customHeight="1" x14ac:dyDescent="0.2">
      <c r="A41" s="146" t="s">
        <v>31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8"/>
      <c r="AH41" s="12"/>
      <c r="AI41" s="12"/>
      <c r="AJ41" s="12"/>
      <c r="AK41" s="8"/>
      <c r="AL41" s="8"/>
      <c r="AM41" s="8"/>
      <c r="AN41" s="8"/>
      <c r="AO41" s="8"/>
      <c r="AP41" s="10"/>
      <c r="AQ41" s="74"/>
      <c r="AR41" s="75"/>
      <c r="AS41" s="75"/>
      <c r="AT41" s="75"/>
      <c r="AU41" s="75"/>
      <c r="AV41" s="74" t="s">
        <v>63</v>
      </c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6"/>
      <c r="BH41" s="74" t="s">
        <v>169</v>
      </c>
      <c r="BI41" s="75"/>
      <c r="BJ41" s="75"/>
      <c r="BK41" s="75"/>
      <c r="BL41" s="75"/>
      <c r="BM41" s="74" t="s">
        <v>100</v>
      </c>
      <c r="BN41" s="75"/>
      <c r="BO41" s="75"/>
      <c r="BP41" s="75"/>
      <c r="BQ41" s="75"/>
      <c r="BR41" s="83">
        <v>285500</v>
      </c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4"/>
      <c r="CF41" s="4"/>
      <c r="CG41" s="4"/>
      <c r="CH41" s="4"/>
      <c r="CI41" s="5"/>
      <c r="CJ41" s="83">
        <v>285500</v>
      </c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3">
        <v>171180</v>
      </c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5"/>
      <c r="DM41" s="83">
        <v>0</v>
      </c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5"/>
      <c r="DY41" s="83">
        <v>0</v>
      </c>
      <c r="DZ41" s="84"/>
      <c r="EA41" s="84"/>
      <c r="EB41" s="84"/>
      <c r="EC41" s="84"/>
      <c r="ED41" s="84"/>
      <c r="EE41" s="84"/>
      <c r="EF41" s="84"/>
      <c r="EG41" s="84"/>
      <c r="EH41" s="4"/>
      <c r="EI41" s="4"/>
      <c r="EJ41" s="4"/>
      <c r="EK41" s="5"/>
      <c r="EL41" s="83">
        <f t="shared" si="5"/>
        <v>171180</v>
      </c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5"/>
      <c r="EY41" s="216">
        <f t="shared" si="6"/>
        <v>114320</v>
      </c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8"/>
      <c r="FL41" s="83">
        <f t="shared" si="7"/>
        <v>114320</v>
      </c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6"/>
    </row>
    <row r="42" spans="1:180" s="53" customFormat="1" ht="24" customHeight="1" x14ac:dyDescent="0.2">
      <c r="A42" s="146" t="s">
        <v>31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  <c r="AH42" s="50"/>
      <c r="AI42" s="50"/>
      <c r="AJ42" s="50"/>
      <c r="AK42" s="8"/>
      <c r="AL42" s="8"/>
      <c r="AM42" s="8"/>
      <c r="AN42" s="8"/>
      <c r="AO42" s="8"/>
      <c r="AP42" s="49"/>
      <c r="AQ42" s="74"/>
      <c r="AR42" s="75"/>
      <c r="AS42" s="75"/>
      <c r="AT42" s="75"/>
      <c r="AU42" s="75"/>
      <c r="AV42" s="74" t="s">
        <v>63</v>
      </c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6"/>
      <c r="BH42" s="74" t="s">
        <v>174</v>
      </c>
      <c r="BI42" s="75"/>
      <c r="BJ42" s="75"/>
      <c r="BK42" s="75"/>
      <c r="BL42" s="75"/>
      <c r="BM42" s="74" t="s">
        <v>100</v>
      </c>
      <c r="BN42" s="75"/>
      <c r="BO42" s="75"/>
      <c r="BP42" s="75"/>
      <c r="BQ42" s="75"/>
      <c r="BR42" s="83">
        <v>38000</v>
      </c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51"/>
      <c r="CF42" s="51"/>
      <c r="CG42" s="51"/>
      <c r="CH42" s="51"/>
      <c r="CI42" s="52"/>
      <c r="CJ42" s="83">
        <v>38000</v>
      </c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3">
        <v>35088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5"/>
      <c r="DM42" s="83">
        <v>0</v>
      </c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52"/>
      <c r="DY42" s="83">
        <v>0</v>
      </c>
      <c r="DZ42" s="84"/>
      <c r="EA42" s="84"/>
      <c r="EB42" s="84"/>
      <c r="EC42" s="84"/>
      <c r="ED42" s="84"/>
      <c r="EE42" s="84"/>
      <c r="EF42" s="84"/>
      <c r="EG42" s="84"/>
      <c r="EH42" s="51"/>
      <c r="EI42" s="51"/>
      <c r="EJ42" s="51"/>
      <c r="EK42" s="52"/>
      <c r="EL42" s="83">
        <f t="shared" ref="EL42" si="8">CW42</f>
        <v>35088</v>
      </c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5"/>
      <c r="EY42" s="216">
        <f t="shared" ref="EY42" si="9">BR42-CW42</f>
        <v>2912</v>
      </c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8"/>
      <c r="FL42" s="83">
        <f t="shared" ref="FL42" si="10">CJ42-CW42</f>
        <v>2912</v>
      </c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6"/>
    </row>
    <row r="43" spans="1:180" ht="22.5" customHeight="1" x14ac:dyDescent="0.2">
      <c r="A43" s="146" t="s">
        <v>150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8"/>
      <c r="AH43" s="12"/>
      <c r="AI43" s="12"/>
      <c r="AJ43" s="12"/>
      <c r="AK43" s="8"/>
      <c r="AL43" s="8"/>
      <c r="AM43" s="8"/>
      <c r="AN43" s="8"/>
      <c r="AO43" s="8"/>
      <c r="AP43" s="10"/>
      <c r="AQ43" s="74"/>
      <c r="AR43" s="75"/>
      <c r="AS43" s="75"/>
      <c r="AT43" s="75"/>
      <c r="AU43" s="75"/>
      <c r="AV43" s="74" t="s">
        <v>63</v>
      </c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6"/>
      <c r="BH43" s="93" t="s">
        <v>149</v>
      </c>
      <c r="BI43" s="96"/>
      <c r="BJ43" s="96"/>
      <c r="BK43" s="96"/>
      <c r="BL43" s="96"/>
      <c r="BM43" s="74"/>
      <c r="BN43" s="75"/>
      <c r="BO43" s="75"/>
      <c r="BP43" s="75"/>
      <c r="BQ43" s="75"/>
      <c r="BR43" s="83">
        <f>BR44</f>
        <v>7100</v>
      </c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4"/>
      <c r="CF43" s="4"/>
      <c r="CG43" s="4"/>
      <c r="CH43" s="4"/>
      <c r="CI43" s="5"/>
      <c r="CJ43" s="83">
        <f>CJ44</f>
        <v>7100</v>
      </c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3">
        <f>CW44</f>
        <v>7056</v>
      </c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5"/>
      <c r="DM43" s="83">
        <v>0</v>
      </c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5"/>
      <c r="DY43" s="83">
        <v>0</v>
      </c>
      <c r="DZ43" s="84"/>
      <c r="EA43" s="84"/>
      <c r="EB43" s="84"/>
      <c r="EC43" s="84"/>
      <c r="ED43" s="84"/>
      <c r="EE43" s="84"/>
      <c r="EF43" s="84"/>
      <c r="EG43" s="84"/>
      <c r="EH43" s="4"/>
      <c r="EI43" s="4"/>
      <c r="EJ43" s="4"/>
      <c r="EK43" s="5"/>
      <c r="EL43" s="83">
        <f>CW43</f>
        <v>7056</v>
      </c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5"/>
      <c r="EY43" s="216">
        <f t="shared" si="6"/>
        <v>44</v>
      </c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8"/>
      <c r="FL43" s="83">
        <f t="shared" si="7"/>
        <v>44</v>
      </c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6"/>
    </row>
    <row r="44" spans="1:180" ht="22.5" customHeight="1" x14ac:dyDescent="0.2">
      <c r="A44" s="146" t="s">
        <v>147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8"/>
      <c r="AH44" s="12"/>
      <c r="AI44" s="12"/>
      <c r="AJ44" s="12"/>
      <c r="AK44" s="8"/>
      <c r="AL44" s="8"/>
      <c r="AM44" s="8"/>
      <c r="AN44" s="8"/>
      <c r="AO44" s="8"/>
      <c r="AP44" s="10"/>
      <c r="AQ44" s="74"/>
      <c r="AR44" s="75"/>
      <c r="AS44" s="75"/>
      <c r="AT44" s="75"/>
      <c r="AU44" s="75"/>
      <c r="AV44" s="74" t="s">
        <v>148</v>
      </c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6"/>
      <c r="BH44" s="74" t="s">
        <v>195</v>
      </c>
      <c r="BI44" s="75"/>
      <c r="BJ44" s="75"/>
      <c r="BK44" s="75"/>
      <c r="BL44" s="75"/>
      <c r="BM44" s="74" t="s">
        <v>100</v>
      </c>
      <c r="BN44" s="75"/>
      <c r="BO44" s="75"/>
      <c r="BP44" s="75"/>
      <c r="BQ44" s="75"/>
      <c r="BR44" s="90">
        <v>7100</v>
      </c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4"/>
      <c r="CF44" s="4"/>
      <c r="CG44" s="4"/>
      <c r="CH44" s="4"/>
      <c r="CI44" s="5"/>
      <c r="CJ44" s="90">
        <v>7100</v>
      </c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83">
        <v>7056</v>
      </c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5"/>
      <c r="DM44" s="83">
        <v>0</v>
      </c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5"/>
      <c r="DY44" s="83">
        <v>0</v>
      </c>
      <c r="DZ44" s="84"/>
      <c r="EA44" s="84"/>
      <c r="EB44" s="84"/>
      <c r="EC44" s="84"/>
      <c r="ED44" s="84"/>
      <c r="EE44" s="84"/>
      <c r="EF44" s="84"/>
      <c r="EG44" s="84"/>
      <c r="EH44" s="4"/>
      <c r="EI44" s="4"/>
      <c r="EJ44" s="4"/>
      <c r="EK44" s="5"/>
      <c r="EL44" s="83">
        <f t="shared" si="5"/>
        <v>7056</v>
      </c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5"/>
      <c r="EY44" s="216">
        <f>BR44-CW44</f>
        <v>44</v>
      </c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8"/>
      <c r="FL44" s="83">
        <f t="shared" si="7"/>
        <v>44</v>
      </c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6"/>
    </row>
    <row r="45" spans="1:180" ht="39.75" customHeight="1" x14ac:dyDescent="0.2">
      <c r="A45" s="146" t="s">
        <v>141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8"/>
      <c r="AH45" s="12"/>
      <c r="AI45" s="12"/>
      <c r="AJ45" s="12"/>
      <c r="AK45" s="8"/>
      <c r="AL45" s="8"/>
      <c r="AM45" s="8"/>
      <c r="AN45" s="8"/>
      <c r="AO45" s="8"/>
      <c r="AP45" s="10"/>
      <c r="AQ45" s="74"/>
      <c r="AR45" s="75"/>
      <c r="AS45" s="75"/>
      <c r="AT45" s="75"/>
      <c r="AU45" s="75"/>
      <c r="AV45" s="74" t="s">
        <v>79</v>
      </c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6"/>
      <c r="BH45" s="74"/>
      <c r="BI45" s="75"/>
      <c r="BJ45" s="75"/>
      <c r="BK45" s="75"/>
      <c r="BL45" s="75"/>
      <c r="BM45" s="74"/>
      <c r="BN45" s="75"/>
      <c r="BO45" s="75"/>
      <c r="BP45" s="75"/>
      <c r="BQ45" s="75"/>
      <c r="BR45" s="90">
        <f>BR46</f>
        <v>20000</v>
      </c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4"/>
      <c r="CF45" s="4"/>
      <c r="CG45" s="4"/>
      <c r="CH45" s="4"/>
      <c r="CI45" s="5"/>
      <c r="CJ45" s="83">
        <f>CJ46</f>
        <v>20000</v>
      </c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5"/>
      <c r="CW45" s="83">
        <f>CW46</f>
        <v>6960</v>
      </c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5"/>
      <c r="DM45" s="83">
        <v>0</v>
      </c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5"/>
      <c r="DY45" s="83">
        <v>0</v>
      </c>
      <c r="DZ45" s="84"/>
      <c r="EA45" s="84"/>
      <c r="EB45" s="84"/>
      <c r="EC45" s="84"/>
      <c r="ED45" s="84"/>
      <c r="EE45" s="84"/>
      <c r="EF45" s="84"/>
      <c r="EG45" s="84"/>
      <c r="EH45" s="4"/>
      <c r="EI45" s="4"/>
      <c r="EJ45" s="4"/>
      <c r="EK45" s="5"/>
      <c r="EL45" s="83">
        <f t="shared" si="5"/>
        <v>6960</v>
      </c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5"/>
      <c r="EY45" s="216">
        <f>BR45-CW45</f>
        <v>13040</v>
      </c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8"/>
      <c r="FL45" s="83">
        <f t="shared" si="7"/>
        <v>13040</v>
      </c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6"/>
    </row>
    <row r="46" spans="1:180" ht="26.25" customHeight="1" x14ac:dyDescent="0.2">
      <c r="A46" s="149" t="s">
        <v>64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2"/>
      <c r="AI46" s="12"/>
      <c r="AJ46" s="12"/>
      <c r="AK46" s="8"/>
      <c r="AL46" s="8"/>
      <c r="AM46" s="8"/>
      <c r="AN46" s="8"/>
      <c r="AO46" s="8"/>
      <c r="AP46" s="10"/>
      <c r="AQ46" s="74"/>
      <c r="AR46" s="75"/>
      <c r="AS46" s="75"/>
      <c r="AT46" s="75"/>
      <c r="AU46" s="75"/>
      <c r="AV46" s="74" t="s">
        <v>113</v>
      </c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74" t="s">
        <v>112</v>
      </c>
      <c r="BI46" s="75"/>
      <c r="BJ46" s="75"/>
      <c r="BK46" s="75"/>
      <c r="BL46" s="75"/>
      <c r="BM46" s="74" t="s">
        <v>100</v>
      </c>
      <c r="BN46" s="75"/>
      <c r="BO46" s="75"/>
      <c r="BP46" s="75"/>
      <c r="BQ46" s="75"/>
      <c r="BR46" s="83">
        <v>20000</v>
      </c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4"/>
      <c r="CF46" s="4"/>
      <c r="CG46" s="4"/>
      <c r="CH46" s="4"/>
      <c r="CI46" s="5"/>
      <c r="CJ46" s="83">
        <v>20000</v>
      </c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3">
        <v>6960</v>
      </c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5"/>
      <c r="DM46" s="83">
        <v>0</v>
      </c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5"/>
      <c r="DY46" s="83">
        <v>0</v>
      </c>
      <c r="DZ46" s="84"/>
      <c r="EA46" s="84"/>
      <c r="EB46" s="84"/>
      <c r="EC46" s="84"/>
      <c r="ED46" s="84"/>
      <c r="EE46" s="84"/>
      <c r="EF46" s="84"/>
      <c r="EG46" s="84"/>
      <c r="EH46" s="4"/>
      <c r="EI46" s="4"/>
      <c r="EJ46" s="4"/>
      <c r="EK46" s="5"/>
      <c r="EL46" s="83">
        <f t="shared" si="5"/>
        <v>6960</v>
      </c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5"/>
      <c r="EY46" s="216">
        <f>BR46-CW46</f>
        <v>13040</v>
      </c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8"/>
      <c r="FL46" s="83">
        <f t="shared" si="7"/>
        <v>13040</v>
      </c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6"/>
    </row>
    <row r="47" spans="1:180" s="14" customFormat="1" ht="17.25" customHeight="1" x14ac:dyDescent="0.2">
      <c r="A47" s="289" t="s">
        <v>51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1"/>
      <c r="AH47" s="13"/>
      <c r="AI47" s="13"/>
      <c r="AJ47" s="13"/>
      <c r="AK47" s="194"/>
      <c r="AL47" s="194"/>
      <c r="AM47" s="194"/>
      <c r="AN47" s="194"/>
      <c r="AO47" s="194"/>
      <c r="AP47" s="270"/>
      <c r="AQ47" s="93"/>
      <c r="AR47" s="96"/>
      <c r="AS47" s="96"/>
      <c r="AT47" s="96"/>
      <c r="AU47" s="96"/>
      <c r="AV47" s="93" t="s">
        <v>50</v>
      </c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116"/>
      <c r="BH47" s="93"/>
      <c r="BI47" s="96"/>
      <c r="BJ47" s="96"/>
      <c r="BK47" s="96"/>
      <c r="BL47" s="96"/>
      <c r="BM47" s="93"/>
      <c r="BN47" s="96"/>
      <c r="BO47" s="96"/>
      <c r="BP47" s="96"/>
      <c r="BQ47" s="96"/>
      <c r="BR47" s="83">
        <f>BR48</f>
        <v>200</v>
      </c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5"/>
      <c r="CJ47" s="83">
        <f>CJ48</f>
        <v>200</v>
      </c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5"/>
      <c r="CW47" s="83">
        <v>200</v>
      </c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5"/>
      <c r="DM47" s="225">
        <v>0</v>
      </c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5"/>
      <c r="DY47" s="83">
        <v>0</v>
      </c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5"/>
      <c r="EL47" s="83">
        <f t="shared" si="5"/>
        <v>200</v>
      </c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5"/>
      <c r="EY47" s="83">
        <f t="shared" si="6"/>
        <v>0</v>
      </c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5"/>
      <c r="FL47" s="83">
        <f t="shared" si="2"/>
        <v>0</v>
      </c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6"/>
    </row>
    <row r="48" spans="1:180" ht="27.75" customHeight="1" x14ac:dyDescent="0.2">
      <c r="A48" s="99" t="s">
        <v>31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1"/>
      <c r="AH48" s="12"/>
      <c r="AI48" s="12"/>
      <c r="AJ48" s="12"/>
      <c r="AK48" s="8"/>
      <c r="AL48" s="8"/>
      <c r="AM48" s="8"/>
      <c r="AN48" s="8"/>
      <c r="AO48" s="8"/>
      <c r="AP48" s="10"/>
      <c r="AQ48" s="74"/>
      <c r="AR48" s="75"/>
      <c r="AS48" s="75"/>
      <c r="AT48" s="75"/>
      <c r="AU48" s="75"/>
      <c r="AV48" s="74" t="s">
        <v>114</v>
      </c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6"/>
      <c r="BH48" s="74"/>
      <c r="BI48" s="75"/>
      <c r="BJ48" s="75"/>
      <c r="BK48" s="75"/>
      <c r="BL48" s="75"/>
      <c r="BM48" s="74"/>
      <c r="BN48" s="75"/>
      <c r="BO48" s="75"/>
      <c r="BP48" s="75"/>
      <c r="BQ48" s="75"/>
      <c r="BR48" s="90">
        <f>BR49</f>
        <v>200</v>
      </c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6"/>
      <c r="CF48" s="6"/>
      <c r="CG48" s="6"/>
      <c r="CH48" s="6"/>
      <c r="CI48" s="7"/>
      <c r="CJ48" s="90">
        <f>CJ49</f>
        <v>200</v>
      </c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151"/>
      <c r="CW48" s="90">
        <v>200</v>
      </c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151"/>
      <c r="DM48" s="90">
        <v>0</v>
      </c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7"/>
      <c r="DY48" s="90">
        <v>0</v>
      </c>
      <c r="DZ48" s="91"/>
      <c r="EA48" s="91"/>
      <c r="EB48" s="91"/>
      <c r="EC48" s="91"/>
      <c r="ED48" s="91"/>
      <c r="EE48" s="91"/>
      <c r="EF48" s="91"/>
      <c r="EG48" s="91"/>
      <c r="EH48" s="6"/>
      <c r="EI48" s="6"/>
      <c r="EJ48" s="6"/>
      <c r="EK48" s="7"/>
      <c r="EL48" s="90">
        <f>EL49</f>
        <v>200</v>
      </c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151"/>
      <c r="EY48" s="161">
        <f t="shared" si="6"/>
        <v>0</v>
      </c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90">
        <f t="shared" si="2"/>
        <v>0</v>
      </c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219"/>
    </row>
    <row r="49" spans="1:180" ht="53.25" customHeight="1" x14ac:dyDescent="0.2">
      <c r="A49" s="146" t="s">
        <v>32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8"/>
      <c r="AH49" s="12"/>
      <c r="AI49" s="12"/>
      <c r="AJ49" s="12"/>
      <c r="AK49" s="8"/>
      <c r="AL49" s="8"/>
      <c r="AM49" s="8"/>
      <c r="AN49" s="8"/>
      <c r="AO49" s="8"/>
      <c r="AP49" s="10"/>
      <c r="AQ49" s="74"/>
      <c r="AR49" s="271"/>
      <c r="AS49" s="271"/>
      <c r="AT49" s="271"/>
      <c r="AU49" s="271"/>
      <c r="AV49" s="74" t="s">
        <v>115</v>
      </c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5"/>
      <c r="BH49" s="74" t="s">
        <v>174</v>
      </c>
      <c r="BI49" s="271"/>
      <c r="BJ49" s="271"/>
      <c r="BK49" s="271"/>
      <c r="BL49" s="271"/>
      <c r="BM49" s="74" t="s">
        <v>124</v>
      </c>
      <c r="BN49" s="271"/>
      <c r="BO49" s="271"/>
      <c r="BP49" s="271"/>
      <c r="BQ49" s="271"/>
      <c r="BR49" s="83">
        <v>200</v>
      </c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4"/>
      <c r="CF49" s="4"/>
      <c r="CG49" s="4"/>
      <c r="CH49" s="4"/>
      <c r="CI49" s="5"/>
      <c r="CJ49" s="83">
        <v>200</v>
      </c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5"/>
      <c r="CW49" s="83">
        <v>200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5"/>
      <c r="DM49" s="83">
        <v>0</v>
      </c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5"/>
      <c r="DY49" s="83">
        <v>0</v>
      </c>
      <c r="DZ49" s="84"/>
      <c r="EA49" s="84"/>
      <c r="EB49" s="84"/>
      <c r="EC49" s="84"/>
      <c r="ED49" s="84"/>
      <c r="EE49" s="84"/>
      <c r="EF49" s="84"/>
      <c r="EG49" s="84"/>
      <c r="EH49" s="4"/>
      <c r="EI49" s="4"/>
      <c r="EJ49" s="4"/>
      <c r="EK49" s="5"/>
      <c r="EL49" s="83">
        <f>CJ49</f>
        <v>200</v>
      </c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5"/>
      <c r="EY49" s="161">
        <f t="shared" si="6"/>
        <v>0</v>
      </c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83">
        <f t="shared" si="2"/>
        <v>0</v>
      </c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6"/>
    </row>
    <row r="50" spans="1:180" ht="20.25" customHeight="1" x14ac:dyDescent="0.2">
      <c r="A50" s="71" t="s">
        <v>65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5"/>
      <c r="AH50" s="12"/>
      <c r="AI50" s="12"/>
      <c r="AJ50" s="12"/>
      <c r="AK50" s="8"/>
      <c r="AL50" s="8"/>
      <c r="AM50" s="8"/>
      <c r="AN50" s="8"/>
      <c r="AO50" s="8"/>
      <c r="AP50" s="10"/>
      <c r="AQ50" s="77" t="s">
        <v>20</v>
      </c>
      <c r="AR50" s="78"/>
      <c r="AS50" s="78"/>
      <c r="AT50" s="78"/>
      <c r="AU50" s="78"/>
      <c r="AV50" s="77" t="s">
        <v>20</v>
      </c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9"/>
      <c r="BH50" s="77" t="s">
        <v>20</v>
      </c>
      <c r="BI50" s="78"/>
      <c r="BJ50" s="78"/>
      <c r="BK50" s="78"/>
      <c r="BL50" s="78"/>
      <c r="BM50" s="77" t="s">
        <v>20</v>
      </c>
      <c r="BN50" s="78"/>
      <c r="BO50" s="78"/>
      <c r="BP50" s="78"/>
      <c r="BQ50" s="78"/>
      <c r="BR50" s="276" t="s">
        <v>20</v>
      </c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8"/>
      <c r="CJ50" s="276" t="s">
        <v>20</v>
      </c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8"/>
      <c r="CW50" s="276" t="s">
        <v>20</v>
      </c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8"/>
      <c r="DM50" s="276" t="s">
        <v>20</v>
      </c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8"/>
      <c r="DY50" s="276" t="s">
        <v>20</v>
      </c>
      <c r="DZ50" s="277"/>
      <c r="EA50" s="277"/>
      <c r="EB50" s="277"/>
      <c r="EC50" s="277"/>
      <c r="ED50" s="277"/>
      <c r="EE50" s="277"/>
      <c r="EF50" s="277"/>
      <c r="EG50" s="277"/>
      <c r="EH50" s="277"/>
      <c r="EI50" s="277"/>
      <c r="EJ50" s="277"/>
      <c r="EK50" s="278"/>
      <c r="EL50" s="276" t="s">
        <v>20</v>
      </c>
      <c r="EM50" s="277"/>
      <c r="EN50" s="277"/>
      <c r="EO50" s="277"/>
      <c r="EP50" s="277"/>
      <c r="EQ50" s="277"/>
      <c r="ER50" s="277"/>
      <c r="ES50" s="277"/>
      <c r="ET50" s="277"/>
      <c r="EU50" s="277"/>
      <c r="EV50" s="277"/>
      <c r="EW50" s="277"/>
      <c r="EX50" s="278"/>
      <c r="EY50" s="276" t="s">
        <v>20</v>
      </c>
      <c r="EZ50" s="277"/>
      <c r="FA50" s="277"/>
      <c r="FB50" s="277"/>
      <c r="FC50" s="277"/>
      <c r="FD50" s="277"/>
      <c r="FE50" s="277"/>
      <c r="FF50" s="277"/>
      <c r="FG50" s="277"/>
      <c r="FH50" s="277"/>
      <c r="FI50" s="277"/>
      <c r="FJ50" s="277"/>
      <c r="FK50" s="278"/>
      <c r="FL50" s="276" t="s">
        <v>20</v>
      </c>
      <c r="FM50" s="277"/>
      <c r="FN50" s="277"/>
      <c r="FO50" s="277"/>
      <c r="FP50" s="277"/>
      <c r="FQ50" s="277"/>
      <c r="FR50" s="277"/>
      <c r="FS50" s="277"/>
      <c r="FT50" s="277"/>
      <c r="FU50" s="277"/>
      <c r="FV50" s="277"/>
      <c r="FW50" s="277"/>
      <c r="FX50" s="315"/>
    </row>
    <row r="51" spans="1:180" ht="14.25" customHeight="1" x14ac:dyDescent="0.2">
      <c r="A51" s="286" t="s">
        <v>66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8"/>
      <c r="AH51" s="45"/>
      <c r="AI51" s="45"/>
      <c r="AJ51" s="45"/>
      <c r="AK51" s="46"/>
      <c r="AL51" s="46"/>
      <c r="AM51" s="46"/>
      <c r="AN51" s="46"/>
      <c r="AO51" s="46"/>
      <c r="AP51" s="47"/>
      <c r="AQ51" s="214"/>
      <c r="AR51" s="215"/>
      <c r="AS51" s="215"/>
      <c r="AT51" s="215"/>
      <c r="AU51" s="215"/>
      <c r="AV51" s="214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74"/>
      <c r="BH51" s="214"/>
      <c r="BI51" s="215"/>
      <c r="BJ51" s="215"/>
      <c r="BK51" s="215"/>
      <c r="BL51" s="215"/>
      <c r="BM51" s="214"/>
      <c r="BN51" s="215"/>
      <c r="BO51" s="215"/>
      <c r="BP51" s="215"/>
      <c r="BQ51" s="215"/>
      <c r="BR51" s="155">
        <f>BR52</f>
        <v>10000</v>
      </c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32"/>
      <c r="CF51" s="32"/>
      <c r="CG51" s="32"/>
      <c r="CH51" s="32"/>
      <c r="CI51" s="33"/>
      <c r="CJ51" s="155">
        <f>CJ52</f>
        <v>10000</v>
      </c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7"/>
      <c r="CW51" s="155">
        <f>CW52</f>
        <v>0</v>
      </c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7"/>
      <c r="DM51" s="155">
        <v>0</v>
      </c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33"/>
      <c r="DY51" s="155">
        <v>0</v>
      </c>
      <c r="DZ51" s="156"/>
      <c r="EA51" s="156"/>
      <c r="EB51" s="156"/>
      <c r="EC51" s="156"/>
      <c r="ED51" s="156"/>
      <c r="EE51" s="156"/>
      <c r="EF51" s="156"/>
      <c r="EG51" s="156"/>
      <c r="EH51" s="32"/>
      <c r="EI51" s="32"/>
      <c r="EJ51" s="32"/>
      <c r="EK51" s="33"/>
      <c r="EL51" s="155">
        <f>CW51</f>
        <v>0</v>
      </c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7"/>
      <c r="EY51" s="155">
        <f>BR51-CJ51</f>
        <v>0</v>
      </c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7"/>
      <c r="FL51" s="155">
        <f>CJ51-CW51</f>
        <v>10000</v>
      </c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7"/>
    </row>
    <row r="52" spans="1:180" ht="30.75" customHeight="1" x14ac:dyDescent="0.2">
      <c r="A52" s="293" t="s">
        <v>67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5"/>
      <c r="AH52" s="12"/>
      <c r="AI52" s="12"/>
      <c r="AJ52" s="12"/>
      <c r="AK52" s="8"/>
      <c r="AL52" s="8"/>
      <c r="AM52" s="8"/>
      <c r="AN52" s="8"/>
      <c r="AO52" s="8"/>
      <c r="AP52" s="10"/>
      <c r="AQ52" s="93"/>
      <c r="AR52" s="96"/>
      <c r="AS52" s="96"/>
      <c r="AT52" s="96"/>
      <c r="AU52" s="96"/>
      <c r="AV52" s="93" t="s">
        <v>68</v>
      </c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116"/>
      <c r="BH52" s="93"/>
      <c r="BI52" s="96"/>
      <c r="BJ52" s="96"/>
      <c r="BK52" s="96"/>
      <c r="BL52" s="96"/>
      <c r="BM52" s="93"/>
      <c r="BN52" s="96"/>
      <c r="BO52" s="96"/>
      <c r="BP52" s="96"/>
      <c r="BQ52" s="96"/>
      <c r="BR52" s="90">
        <f>BR53</f>
        <v>10000</v>
      </c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6"/>
      <c r="CF52" s="6"/>
      <c r="CG52" s="6"/>
      <c r="CH52" s="6"/>
      <c r="CI52" s="7"/>
      <c r="CJ52" s="90">
        <f>CJ53</f>
        <v>10000</v>
      </c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151"/>
      <c r="CW52" s="90">
        <f>CW53</f>
        <v>0</v>
      </c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151"/>
      <c r="DM52" s="90">
        <v>0</v>
      </c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7"/>
      <c r="DY52" s="90">
        <v>0</v>
      </c>
      <c r="DZ52" s="91"/>
      <c r="EA52" s="91"/>
      <c r="EB52" s="91"/>
      <c r="EC52" s="91"/>
      <c r="ED52" s="91"/>
      <c r="EE52" s="91"/>
      <c r="EF52" s="91"/>
      <c r="EG52" s="91"/>
      <c r="EH52" s="6"/>
      <c r="EI52" s="6"/>
      <c r="EJ52" s="6"/>
      <c r="EK52" s="7"/>
      <c r="EL52" s="90">
        <f>CW52</f>
        <v>0</v>
      </c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151"/>
      <c r="EY52" s="90">
        <f>BR52-CJ52</f>
        <v>0</v>
      </c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151"/>
      <c r="FL52" s="90">
        <f>CJ52-CW52</f>
        <v>10000</v>
      </c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17"/>
    </row>
    <row r="53" spans="1:180" ht="30.75" customHeight="1" x14ac:dyDescent="0.2">
      <c r="A53" s="109" t="s">
        <v>33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23"/>
      <c r="AL53" s="124"/>
      <c r="AM53" s="124"/>
      <c r="AN53" s="124"/>
      <c r="AO53" s="124"/>
      <c r="AP53" s="124"/>
      <c r="AQ53" s="122"/>
      <c r="AR53" s="122"/>
      <c r="AS53" s="122"/>
      <c r="AT53" s="122"/>
      <c r="AU53" s="122"/>
      <c r="AV53" s="122" t="s">
        <v>116</v>
      </c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 t="s">
        <v>170</v>
      </c>
      <c r="BI53" s="122"/>
      <c r="BJ53" s="122"/>
      <c r="BK53" s="122"/>
      <c r="BL53" s="122"/>
      <c r="BM53" s="122" t="s">
        <v>100</v>
      </c>
      <c r="BN53" s="122"/>
      <c r="BO53" s="122"/>
      <c r="BP53" s="122"/>
      <c r="BQ53" s="122"/>
      <c r="BR53" s="161">
        <v>10000</v>
      </c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>
        <v>10000</v>
      </c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>
        <v>0</v>
      </c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>
        <v>0</v>
      </c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>
        <v>0</v>
      </c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83">
        <f>CW53</f>
        <v>0</v>
      </c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5"/>
      <c r="EY53" s="161">
        <f>BR53-CW53</f>
        <v>10000</v>
      </c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>
        <f>CJ53-CW53</f>
        <v>10000</v>
      </c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282"/>
    </row>
    <row r="54" spans="1:180" ht="23.25" customHeight="1" x14ac:dyDescent="0.2">
      <c r="A54" s="138" t="s">
        <v>34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40"/>
      <c r="AH54" s="12"/>
      <c r="AI54" s="12"/>
      <c r="AJ54" s="12"/>
      <c r="AK54" s="8"/>
      <c r="AL54" s="8"/>
      <c r="AM54" s="8"/>
      <c r="AN54" s="8"/>
      <c r="AO54" s="8"/>
      <c r="AP54" s="10"/>
      <c r="AQ54" s="77" t="s">
        <v>20</v>
      </c>
      <c r="AR54" s="78"/>
      <c r="AS54" s="78"/>
      <c r="AT54" s="78"/>
      <c r="AU54" s="78"/>
      <c r="AV54" s="77" t="s">
        <v>20</v>
      </c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9"/>
      <c r="BH54" s="77" t="s">
        <v>20</v>
      </c>
      <c r="BI54" s="78"/>
      <c r="BJ54" s="78"/>
      <c r="BK54" s="78"/>
      <c r="BL54" s="78"/>
      <c r="BM54" s="77" t="s">
        <v>20</v>
      </c>
      <c r="BN54" s="78"/>
      <c r="BO54" s="78"/>
      <c r="BP54" s="78"/>
      <c r="BQ54" s="78"/>
      <c r="BR54" s="276" t="s">
        <v>20</v>
      </c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8"/>
      <c r="CJ54" s="276" t="s">
        <v>20</v>
      </c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8"/>
      <c r="CW54" s="276" t="s">
        <v>20</v>
      </c>
      <c r="CX54" s="277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8"/>
      <c r="DM54" s="276" t="s">
        <v>20</v>
      </c>
      <c r="DN54" s="277"/>
      <c r="DO54" s="277"/>
      <c r="DP54" s="277"/>
      <c r="DQ54" s="277"/>
      <c r="DR54" s="277"/>
      <c r="DS54" s="277"/>
      <c r="DT54" s="277"/>
      <c r="DU54" s="277"/>
      <c r="DV54" s="277"/>
      <c r="DW54" s="277"/>
      <c r="DX54" s="278"/>
      <c r="DY54" s="276" t="s">
        <v>20</v>
      </c>
      <c r="DZ54" s="277"/>
      <c r="EA54" s="277"/>
      <c r="EB54" s="277"/>
      <c r="EC54" s="277"/>
      <c r="ED54" s="277"/>
      <c r="EE54" s="277"/>
      <c r="EF54" s="277"/>
      <c r="EG54" s="277"/>
      <c r="EH54" s="277"/>
      <c r="EI54" s="277"/>
      <c r="EJ54" s="277"/>
      <c r="EK54" s="278"/>
      <c r="EL54" s="276" t="s">
        <v>20</v>
      </c>
      <c r="EM54" s="277"/>
      <c r="EN54" s="277"/>
      <c r="EO54" s="277"/>
      <c r="EP54" s="277"/>
      <c r="EQ54" s="277"/>
      <c r="ER54" s="277"/>
      <c r="ES54" s="277"/>
      <c r="ET54" s="277"/>
      <c r="EU54" s="277"/>
      <c r="EV54" s="277"/>
      <c r="EW54" s="277"/>
      <c r="EX54" s="278"/>
      <c r="EY54" s="276" t="s">
        <v>20</v>
      </c>
      <c r="EZ54" s="277"/>
      <c r="FA54" s="277"/>
      <c r="FB54" s="277"/>
      <c r="FC54" s="277"/>
      <c r="FD54" s="277"/>
      <c r="FE54" s="277"/>
      <c r="FF54" s="277"/>
      <c r="FG54" s="277"/>
      <c r="FH54" s="277"/>
      <c r="FI54" s="277"/>
      <c r="FJ54" s="277"/>
      <c r="FK54" s="278"/>
      <c r="FL54" s="276" t="s">
        <v>20</v>
      </c>
      <c r="FM54" s="277"/>
      <c r="FN54" s="277"/>
      <c r="FO54" s="277"/>
      <c r="FP54" s="277"/>
      <c r="FQ54" s="277"/>
      <c r="FR54" s="277"/>
      <c r="FS54" s="277"/>
      <c r="FT54" s="277"/>
      <c r="FU54" s="277"/>
      <c r="FV54" s="277"/>
      <c r="FW54" s="277"/>
      <c r="FX54" s="315"/>
    </row>
    <row r="55" spans="1:180" ht="14.25" customHeight="1" x14ac:dyDescent="0.2">
      <c r="A55" s="286" t="s">
        <v>35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8"/>
      <c r="AH55" s="45"/>
      <c r="AI55" s="45"/>
      <c r="AJ55" s="45"/>
      <c r="AK55" s="46"/>
      <c r="AL55" s="46"/>
      <c r="AM55" s="46"/>
      <c r="AN55" s="46"/>
      <c r="AO55" s="46"/>
      <c r="AP55" s="47"/>
      <c r="AQ55" s="214"/>
      <c r="AR55" s="215"/>
      <c r="AS55" s="215"/>
      <c r="AT55" s="215"/>
      <c r="AU55" s="215"/>
      <c r="AV55" s="214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74"/>
      <c r="BH55" s="214"/>
      <c r="BI55" s="215"/>
      <c r="BJ55" s="215"/>
      <c r="BK55" s="215"/>
      <c r="BL55" s="215"/>
      <c r="BM55" s="214"/>
      <c r="BN55" s="215"/>
      <c r="BO55" s="215"/>
      <c r="BP55" s="215"/>
      <c r="BQ55" s="215"/>
      <c r="BR55" s="155">
        <f>BR56</f>
        <v>579900</v>
      </c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32"/>
      <c r="CF55" s="32"/>
      <c r="CG55" s="32"/>
      <c r="CH55" s="32"/>
      <c r="CI55" s="33"/>
      <c r="CJ55" s="155">
        <f>CJ56</f>
        <v>579900</v>
      </c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7"/>
      <c r="CW55" s="155">
        <f>CW56</f>
        <v>343110.6</v>
      </c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7"/>
      <c r="DM55" s="155">
        <v>0</v>
      </c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33"/>
      <c r="DY55" s="155">
        <v>0</v>
      </c>
      <c r="DZ55" s="156"/>
      <c r="EA55" s="156"/>
      <c r="EB55" s="156"/>
      <c r="EC55" s="156"/>
      <c r="ED55" s="156"/>
      <c r="EE55" s="156"/>
      <c r="EF55" s="156"/>
      <c r="EG55" s="156"/>
      <c r="EH55" s="32"/>
      <c r="EI55" s="32"/>
      <c r="EJ55" s="32"/>
      <c r="EK55" s="33"/>
      <c r="EL55" s="155">
        <f t="shared" ref="EL55:EL63" si="11">CW55</f>
        <v>343110.6</v>
      </c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7"/>
      <c r="EY55" s="155">
        <f>BR55-CJ55</f>
        <v>0</v>
      </c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7"/>
      <c r="FL55" s="155">
        <f t="shared" ref="FL55:FL63" si="12">CJ55-CW55</f>
        <v>236789.40000000002</v>
      </c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7"/>
    </row>
    <row r="56" spans="1:180" ht="20.25" customHeight="1" x14ac:dyDescent="0.2">
      <c r="A56" s="289" t="s">
        <v>51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1"/>
      <c r="AH56" s="12"/>
      <c r="AI56" s="12"/>
      <c r="AJ56" s="12"/>
      <c r="AK56" s="8"/>
      <c r="AL56" s="8"/>
      <c r="AM56" s="8"/>
      <c r="AN56" s="8"/>
      <c r="AO56" s="8"/>
      <c r="AP56" s="10"/>
      <c r="AQ56" s="93"/>
      <c r="AR56" s="96"/>
      <c r="AS56" s="96"/>
      <c r="AT56" s="96"/>
      <c r="AU56" s="96"/>
      <c r="AV56" s="93" t="s">
        <v>57</v>
      </c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116"/>
      <c r="BH56" s="93"/>
      <c r="BI56" s="96"/>
      <c r="BJ56" s="96"/>
      <c r="BK56" s="96"/>
      <c r="BL56" s="96"/>
      <c r="BM56" s="93"/>
      <c r="BN56" s="96"/>
      <c r="BO56" s="96"/>
      <c r="BP56" s="96"/>
      <c r="BQ56" s="96"/>
      <c r="BR56" s="90">
        <f>BR57+BR58+BR63+BR61+BR60+BR64+BR62</f>
        <v>579900</v>
      </c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6"/>
      <c r="CF56" s="6"/>
      <c r="CG56" s="6"/>
      <c r="CH56" s="6"/>
      <c r="CI56" s="7"/>
      <c r="CJ56" s="90">
        <f>CJ57+CJ58+CJ63+CJ60+CJ61+CJ64+CJ62</f>
        <v>579900</v>
      </c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151"/>
      <c r="CW56" s="90">
        <f>CW57+CW58+CW63+CW60+CW61+CW64+CW62</f>
        <v>343110.6</v>
      </c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151"/>
      <c r="DM56" s="90">
        <v>0</v>
      </c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7"/>
      <c r="DY56" s="90">
        <v>0</v>
      </c>
      <c r="DZ56" s="91"/>
      <c r="EA56" s="91"/>
      <c r="EB56" s="91"/>
      <c r="EC56" s="91"/>
      <c r="ED56" s="91"/>
      <c r="EE56" s="91"/>
      <c r="EF56" s="91"/>
      <c r="EG56" s="91"/>
      <c r="EH56" s="6"/>
      <c r="EI56" s="6"/>
      <c r="EJ56" s="6"/>
      <c r="EK56" s="7"/>
      <c r="EL56" s="90">
        <f t="shared" si="11"/>
        <v>343110.6</v>
      </c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151"/>
      <c r="EY56" s="90">
        <f>BR56-CJ56</f>
        <v>0</v>
      </c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151"/>
      <c r="FL56" s="90">
        <f t="shared" si="12"/>
        <v>236789.40000000002</v>
      </c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17"/>
    </row>
    <row r="57" spans="1:180" ht="63" customHeight="1" x14ac:dyDescent="0.2">
      <c r="A57" s="102" t="s">
        <v>82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4"/>
      <c r="AK57" s="123"/>
      <c r="AL57" s="124"/>
      <c r="AM57" s="124"/>
      <c r="AN57" s="124"/>
      <c r="AO57" s="124"/>
      <c r="AP57" s="124"/>
      <c r="AQ57" s="122"/>
      <c r="AR57" s="122"/>
      <c r="AS57" s="122"/>
      <c r="AT57" s="122"/>
      <c r="AU57" s="122"/>
      <c r="AV57" s="122" t="s">
        <v>117</v>
      </c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 t="s">
        <v>195</v>
      </c>
      <c r="BI57" s="122"/>
      <c r="BJ57" s="122"/>
      <c r="BK57" s="122"/>
      <c r="BL57" s="122"/>
      <c r="BM57" s="122" t="s">
        <v>100</v>
      </c>
      <c r="BN57" s="122"/>
      <c r="BO57" s="122"/>
      <c r="BP57" s="122"/>
      <c r="BQ57" s="122"/>
      <c r="BR57" s="161">
        <v>210000</v>
      </c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>
        <v>210000</v>
      </c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>
        <v>116134</v>
      </c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>
        <v>0</v>
      </c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>
        <v>0</v>
      </c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83">
        <f t="shared" si="11"/>
        <v>116134</v>
      </c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5"/>
      <c r="EY57" s="161">
        <f t="shared" ref="EY57:EY63" si="13">BR57-CW57</f>
        <v>93866</v>
      </c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>
        <f t="shared" si="12"/>
        <v>93866</v>
      </c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282"/>
    </row>
    <row r="58" spans="1:180" ht="79.5" customHeight="1" x14ac:dyDescent="0.2">
      <c r="A58" s="80" t="s">
        <v>129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2"/>
      <c r="AK58" s="123"/>
      <c r="AL58" s="124"/>
      <c r="AM58" s="124"/>
      <c r="AN58" s="124"/>
      <c r="AO58" s="124"/>
      <c r="AP58" s="124"/>
      <c r="AQ58" s="122"/>
      <c r="AR58" s="122"/>
      <c r="AS58" s="122"/>
      <c r="AT58" s="122"/>
      <c r="AU58" s="122"/>
      <c r="AV58" s="122" t="s">
        <v>118</v>
      </c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61">
        <v>40000</v>
      </c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>
        <v>40000</v>
      </c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>
        <v>8928.6</v>
      </c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>
        <v>0</v>
      </c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>
        <v>0</v>
      </c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83">
        <f t="shared" si="11"/>
        <v>8928.6</v>
      </c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5"/>
      <c r="EY58" s="161">
        <f t="shared" si="13"/>
        <v>31071.4</v>
      </c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>
        <f t="shared" si="12"/>
        <v>31071.4</v>
      </c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282"/>
    </row>
    <row r="59" spans="1:180" ht="30" customHeight="1" x14ac:dyDescent="0.2">
      <c r="A59" s="109" t="s">
        <v>64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23"/>
      <c r="AL59" s="124"/>
      <c r="AM59" s="124"/>
      <c r="AN59" s="124"/>
      <c r="AO59" s="124"/>
      <c r="AP59" s="124"/>
      <c r="AQ59" s="122"/>
      <c r="AR59" s="122"/>
      <c r="AS59" s="122"/>
      <c r="AT59" s="122"/>
      <c r="AU59" s="122"/>
      <c r="AV59" s="122" t="s">
        <v>118</v>
      </c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 t="s">
        <v>112</v>
      </c>
      <c r="BI59" s="122"/>
      <c r="BJ59" s="122"/>
      <c r="BK59" s="122"/>
      <c r="BL59" s="122"/>
      <c r="BM59" s="122" t="s">
        <v>100</v>
      </c>
      <c r="BN59" s="122"/>
      <c r="BO59" s="122"/>
      <c r="BP59" s="122"/>
      <c r="BQ59" s="122"/>
      <c r="BR59" s="161">
        <v>50000</v>
      </c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>
        <v>50000</v>
      </c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>
        <v>7728.6</v>
      </c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>
        <v>0</v>
      </c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>
        <v>0</v>
      </c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83">
        <f t="shared" si="11"/>
        <v>7728.6</v>
      </c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5"/>
      <c r="EY59" s="161">
        <f t="shared" si="13"/>
        <v>42271.4</v>
      </c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>
        <f t="shared" si="12"/>
        <v>42271.4</v>
      </c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282"/>
    </row>
    <row r="60" spans="1:180" ht="79.5" customHeight="1" x14ac:dyDescent="0.2">
      <c r="A60" s="80" t="s">
        <v>211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2"/>
      <c r="AK60" s="123"/>
      <c r="AL60" s="124"/>
      <c r="AM60" s="124"/>
      <c r="AN60" s="124"/>
      <c r="AO60" s="124"/>
      <c r="AP60" s="124"/>
      <c r="AQ60" s="122"/>
      <c r="AR60" s="122"/>
      <c r="AS60" s="122"/>
      <c r="AT60" s="122"/>
      <c r="AU60" s="122"/>
      <c r="AV60" s="122" t="s">
        <v>151</v>
      </c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 t="s">
        <v>112</v>
      </c>
      <c r="BI60" s="122"/>
      <c r="BJ60" s="122"/>
      <c r="BK60" s="122"/>
      <c r="BL60" s="122"/>
      <c r="BM60" s="122" t="s">
        <v>100</v>
      </c>
      <c r="BN60" s="122"/>
      <c r="BO60" s="122"/>
      <c r="BP60" s="122"/>
      <c r="BQ60" s="122"/>
      <c r="BR60" s="161">
        <v>228600</v>
      </c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>
        <v>228600</v>
      </c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>
        <v>140500</v>
      </c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>
        <v>0</v>
      </c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>
        <v>0</v>
      </c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83">
        <f t="shared" si="11"/>
        <v>140500</v>
      </c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5"/>
      <c r="EY60" s="161">
        <f>BR60-CW60</f>
        <v>88100</v>
      </c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>
        <f t="shared" si="12"/>
        <v>88100</v>
      </c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282"/>
    </row>
    <row r="61" spans="1:180" ht="27" customHeight="1" x14ac:dyDescent="0.2">
      <c r="A61" s="109" t="s">
        <v>33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23"/>
      <c r="AL61" s="124"/>
      <c r="AM61" s="124"/>
      <c r="AN61" s="124"/>
      <c r="AO61" s="124"/>
      <c r="AP61" s="124"/>
      <c r="AQ61" s="122"/>
      <c r="AR61" s="122"/>
      <c r="AS61" s="122"/>
      <c r="AT61" s="122"/>
      <c r="AU61" s="122"/>
      <c r="AV61" s="122" t="s">
        <v>120</v>
      </c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 t="s">
        <v>170</v>
      </c>
      <c r="BI61" s="122"/>
      <c r="BJ61" s="122"/>
      <c r="BK61" s="122"/>
      <c r="BL61" s="122"/>
      <c r="BM61" s="122" t="s">
        <v>100</v>
      </c>
      <c r="BN61" s="122"/>
      <c r="BO61" s="122"/>
      <c r="BP61" s="122"/>
      <c r="BQ61" s="122"/>
      <c r="BR61" s="161">
        <v>20000</v>
      </c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>
        <v>20000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>
        <v>20000</v>
      </c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>
        <v>0</v>
      </c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>
        <v>0</v>
      </c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83">
        <f t="shared" si="11"/>
        <v>20000</v>
      </c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5"/>
      <c r="EY61" s="161">
        <f t="shared" si="13"/>
        <v>0</v>
      </c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>
        <f t="shared" si="12"/>
        <v>0</v>
      </c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282"/>
    </row>
    <row r="62" spans="1:180" s="64" customFormat="1" ht="27" customHeight="1" x14ac:dyDescent="0.2">
      <c r="A62" s="109" t="s">
        <v>33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23"/>
      <c r="AL62" s="124"/>
      <c r="AM62" s="124"/>
      <c r="AN62" s="124"/>
      <c r="AO62" s="124"/>
      <c r="AP62" s="124"/>
      <c r="AQ62" s="122"/>
      <c r="AR62" s="122"/>
      <c r="AS62" s="122"/>
      <c r="AT62" s="122"/>
      <c r="AU62" s="122"/>
      <c r="AV62" s="122" t="s">
        <v>120</v>
      </c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 t="s">
        <v>201</v>
      </c>
      <c r="BI62" s="122"/>
      <c r="BJ62" s="122"/>
      <c r="BK62" s="122"/>
      <c r="BL62" s="122"/>
      <c r="BM62" s="122" t="s">
        <v>100</v>
      </c>
      <c r="BN62" s="122"/>
      <c r="BO62" s="122"/>
      <c r="BP62" s="122"/>
      <c r="BQ62" s="122"/>
      <c r="BR62" s="161">
        <v>30000</v>
      </c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>
        <v>30000</v>
      </c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>
        <v>30000</v>
      </c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>
        <v>0</v>
      </c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>
        <v>0</v>
      </c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83">
        <f t="shared" ref="EL62" si="14">CW62</f>
        <v>30000</v>
      </c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5"/>
      <c r="EY62" s="161">
        <f t="shared" ref="EY62" si="15">BR62-CW62</f>
        <v>0</v>
      </c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>
        <f t="shared" ref="FL62" si="16">CJ62-CW62</f>
        <v>0</v>
      </c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282"/>
    </row>
    <row r="63" spans="1:180" ht="36" customHeight="1" x14ac:dyDescent="0.2">
      <c r="A63" s="146" t="s">
        <v>81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8"/>
      <c r="AH63" s="12"/>
      <c r="AI63" s="12"/>
      <c r="AJ63" s="12"/>
      <c r="AK63" s="8"/>
      <c r="AL63" s="8"/>
      <c r="AM63" s="8"/>
      <c r="AN63" s="8"/>
      <c r="AO63" s="8"/>
      <c r="AP63" s="10"/>
      <c r="AQ63" s="74"/>
      <c r="AR63" s="75"/>
      <c r="AS63" s="75"/>
      <c r="AT63" s="75"/>
      <c r="AU63" s="75"/>
      <c r="AV63" s="74" t="s">
        <v>121</v>
      </c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6"/>
      <c r="BH63" s="74" t="s">
        <v>119</v>
      </c>
      <c r="BI63" s="75"/>
      <c r="BJ63" s="75"/>
      <c r="BK63" s="75"/>
      <c r="BL63" s="75"/>
      <c r="BM63" s="74" t="s">
        <v>100</v>
      </c>
      <c r="BN63" s="75"/>
      <c r="BO63" s="75"/>
      <c r="BP63" s="75"/>
      <c r="BQ63" s="75"/>
      <c r="BR63" s="83">
        <v>32600</v>
      </c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4"/>
      <c r="CF63" s="4"/>
      <c r="CG63" s="4"/>
      <c r="CH63" s="4"/>
      <c r="CI63" s="5"/>
      <c r="CJ63" s="83">
        <v>32600</v>
      </c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3">
        <v>18200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5"/>
      <c r="DM63" s="83">
        <v>0</v>
      </c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5"/>
      <c r="DY63" s="83">
        <v>0</v>
      </c>
      <c r="DZ63" s="84"/>
      <c r="EA63" s="84"/>
      <c r="EB63" s="84"/>
      <c r="EC63" s="84"/>
      <c r="ED63" s="84"/>
      <c r="EE63" s="84"/>
      <c r="EF63" s="84"/>
      <c r="EG63" s="84"/>
      <c r="EH63" s="4"/>
      <c r="EI63" s="4"/>
      <c r="EJ63" s="4"/>
      <c r="EK63" s="5"/>
      <c r="EL63" s="83">
        <f t="shared" si="11"/>
        <v>18200</v>
      </c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5"/>
      <c r="EY63" s="83">
        <f t="shared" si="13"/>
        <v>14400</v>
      </c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5"/>
      <c r="FL63" s="83">
        <f t="shared" si="12"/>
        <v>14400</v>
      </c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6"/>
    </row>
    <row r="64" spans="1:180" ht="46.5" customHeight="1" x14ac:dyDescent="0.2">
      <c r="A64" s="146" t="s">
        <v>172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8"/>
      <c r="AH64" s="12"/>
      <c r="AI64" s="12"/>
      <c r="AJ64" s="12"/>
      <c r="AK64" s="8"/>
      <c r="AL64" s="8"/>
      <c r="AM64" s="8"/>
      <c r="AN64" s="8"/>
      <c r="AO64" s="8"/>
      <c r="AP64" s="10"/>
      <c r="AQ64" s="74"/>
      <c r="AR64" s="75"/>
      <c r="AS64" s="75"/>
      <c r="AT64" s="75"/>
      <c r="AU64" s="75"/>
      <c r="AV64" s="74" t="s">
        <v>171</v>
      </c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6"/>
      <c r="BH64" s="74" t="s">
        <v>119</v>
      </c>
      <c r="BI64" s="75"/>
      <c r="BJ64" s="75"/>
      <c r="BK64" s="75"/>
      <c r="BL64" s="75"/>
      <c r="BM64" s="74" t="s">
        <v>100</v>
      </c>
      <c r="BN64" s="75"/>
      <c r="BO64" s="75"/>
      <c r="BP64" s="75"/>
      <c r="BQ64" s="75"/>
      <c r="BR64" s="83">
        <v>18700</v>
      </c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4"/>
      <c r="CF64" s="4"/>
      <c r="CG64" s="4"/>
      <c r="CH64" s="4"/>
      <c r="CI64" s="5"/>
      <c r="CJ64" s="83">
        <v>18700</v>
      </c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3">
        <v>9348</v>
      </c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5"/>
      <c r="DM64" s="83">
        <v>0</v>
      </c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5"/>
      <c r="DY64" s="83">
        <v>0</v>
      </c>
      <c r="DZ64" s="84"/>
      <c r="EA64" s="84"/>
      <c r="EB64" s="84"/>
      <c r="EC64" s="84"/>
      <c r="ED64" s="84"/>
      <c r="EE64" s="84"/>
      <c r="EF64" s="84"/>
      <c r="EG64" s="84"/>
      <c r="EH64" s="4"/>
      <c r="EI64" s="4"/>
      <c r="EJ64" s="4"/>
      <c r="EK64" s="5"/>
      <c r="EL64" s="83">
        <f>CW64</f>
        <v>9348</v>
      </c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5"/>
      <c r="EY64" s="83">
        <f>BR64-CW64</f>
        <v>9352</v>
      </c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5"/>
      <c r="FL64" s="83">
        <f>CJ64-CW64</f>
        <v>9352</v>
      </c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6"/>
    </row>
    <row r="65" spans="1:183" s="18" customFormat="1" ht="15" customHeight="1" x14ac:dyDescent="0.2">
      <c r="A65" s="280" t="s">
        <v>36</v>
      </c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117"/>
      <c r="AL65" s="118"/>
      <c r="AM65" s="118"/>
      <c r="AN65" s="118"/>
      <c r="AO65" s="118"/>
      <c r="AP65" s="118"/>
      <c r="AQ65" s="77" t="s">
        <v>20</v>
      </c>
      <c r="AR65" s="78"/>
      <c r="AS65" s="78"/>
      <c r="AT65" s="78"/>
      <c r="AU65" s="78"/>
      <c r="AV65" s="77" t="s">
        <v>20</v>
      </c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9"/>
      <c r="BH65" s="77" t="s">
        <v>20</v>
      </c>
      <c r="BI65" s="78"/>
      <c r="BJ65" s="78"/>
      <c r="BK65" s="78"/>
      <c r="BL65" s="78"/>
      <c r="BM65" s="77" t="s">
        <v>20</v>
      </c>
      <c r="BN65" s="78"/>
      <c r="BO65" s="78"/>
      <c r="BP65" s="78"/>
      <c r="BQ65" s="78"/>
      <c r="BR65" s="276" t="s">
        <v>20</v>
      </c>
      <c r="BS65" s="277"/>
      <c r="BT65" s="277"/>
      <c r="BU65" s="277"/>
      <c r="BV65" s="277"/>
      <c r="BW65" s="277"/>
      <c r="BX65" s="277"/>
      <c r="BY65" s="277"/>
      <c r="BZ65" s="277"/>
      <c r="CA65" s="277"/>
      <c r="CB65" s="277"/>
      <c r="CC65" s="277"/>
      <c r="CD65" s="277"/>
      <c r="CE65" s="277"/>
      <c r="CF65" s="277"/>
      <c r="CG65" s="277"/>
      <c r="CH65" s="277"/>
      <c r="CI65" s="278"/>
      <c r="CJ65" s="276" t="s">
        <v>20</v>
      </c>
      <c r="CK65" s="277"/>
      <c r="CL65" s="277"/>
      <c r="CM65" s="277"/>
      <c r="CN65" s="277"/>
      <c r="CO65" s="277"/>
      <c r="CP65" s="277"/>
      <c r="CQ65" s="277"/>
      <c r="CR65" s="277"/>
      <c r="CS65" s="277"/>
      <c r="CT65" s="277"/>
      <c r="CU65" s="277"/>
      <c r="CV65" s="278"/>
      <c r="CW65" s="276">
        <v>0</v>
      </c>
      <c r="CX65" s="277"/>
      <c r="CY65" s="277"/>
      <c r="CZ65" s="277"/>
      <c r="DA65" s="277"/>
      <c r="DB65" s="277"/>
      <c r="DC65" s="277"/>
      <c r="DD65" s="277"/>
      <c r="DE65" s="277"/>
      <c r="DF65" s="277"/>
      <c r="DG65" s="277"/>
      <c r="DH65" s="277"/>
      <c r="DI65" s="277"/>
      <c r="DJ65" s="277"/>
      <c r="DK65" s="277"/>
      <c r="DL65" s="278"/>
      <c r="DM65" s="276" t="s">
        <v>20</v>
      </c>
      <c r="DN65" s="277"/>
      <c r="DO65" s="277"/>
      <c r="DP65" s="277"/>
      <c r="DQ65" s="277"/>
      <c r="DR65" s="277"/>
      <c r="DS65" s="277"/>
      <c r="DT65" s="277"/>
      <c r="DU65" s="277"/>
      <c r="DV65" s="277"/>
      <c r="DW65" s="277"/>
      <c r="DX65" s="278"/>
      <c r="DY65" s="276" t="s">
        <v>20</v>
      </c>
      <c r="DZ65" s="277"/>
      <c r="EA65" s="277"/>
      <c r="EB65" s="277"/>
      <c r="EC65" s="277"/>
      <c r="ED65" s="277"/>
      <c r="EE65" s="277"/>
      <c r="EF65" s="277"/>
      <c r="EG65" s="277"/>
      <c r="EH65" s="277"/>
      <c r="EI65" s="277"/>
      <c r="EJ65" s="277"/>
      <c r="EK65" s="278"/>
      <c r="EL65" s="276" t="s">
        <v>20</v>
      </c>
      <c r="EM65" s="277"/>
      <c r="EN65" s="277"/>
      <c r="EO65" s="277"/>
      <c r="EP65" s="277"/>
      <c r="EQ65" s="277"/>
      <c r="ER65" s="277"/>
      <c r="ES65" s="277"/>
      <c r="ET65" s="277"/>
      <c r="EU65" s="277"/>
      <c r="EV65" s="277"/>
      <c r="EW65" s="277"/>
      <c r="EX65" s="278"/>
      <c r="EY65" s="276" t="s">
        <v>20</v>
      </c>
      <c r="EZ65" s="277"/>
      <c r="FA65" s="277"/>
      <c r="FB65" s="277"/>
      <c r="FC65" s="277"/>
      <c r="FD65" s="277"/>
      <c r="FE65" s="277"/>
      <c r="FF65" s="277"/>
      <c r="FG65" s="277"/>
      <c r="FH65" s="277"/>
      <c r="FI65" s="277"/>
      <c r="FJ65" s="277"/>
      <c r="FK65" s="278"/>
      <c r="FL65" s="276" t="s">
        <v>20</v>
      </c>
      <c r="FM65" s="277"/>
      <c r="FN65" s="277"/>
      <c r="FO65" s="277"/>
      <c r="FP65" s="277"/>
      <c r="FQ65" s="277"/>
      <c r="FR65" s="277"/>
      <c r="FS65" s="277"/>
      <c r="FT65" s="277"/>
      <c r="FU65" s="277"/>
      <c r="FV65" s="277"/>
      <c r="FW65" s="277"/>
      <c r="FX65" s="315"/>
    </row>
    <row r="66" spans="1:183" s="18" customFormat="1" ht="15" customHeight="1" x14ac:dyDescent="0.2">
      <c r="A66" s="97" t="s">
        <v>37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125"/>
      <c r="AL66" s="126"/>
      <c r="AM66" s="126"/>
      <c r="AN66" s="126"/>
      <c r="AO66" s="126"/>
      <c r="AP66" s="126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162">
        <f>BR67</f>
        <v>208200</v>
      </c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>
        <f>CJ67</f>
        <v>208200</v>
      </c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>
        <f>CW67</f>
        <v>90962.44</v>
      </c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>
        <v>0</v>
      </c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>
        <v>0</v>
      </c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>
        <f>CW66</f>
        <v>90962.44</v>
      </c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>
        <f>BR66-CW66</f>
        <v>117237.56</v>
      </c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>
        <f>CJ66-CW66</f>
        <v>117237.56</v>
      </c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283"/>
    </row>
    <row r="67" spans="1:183" ht="25.5" customHeight="1" x14ac:dyDescent="0.2">
      <c r="A67" s="114" t="s">
        <v>21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2"/>
      <c r="AI67" s="12"/>
      <c r="AJ67" s="12"/>
      <c r="AK67" s="10"/>
      <c r="AL67" s="19"/>
      <c r="AM67" s="19"/>
      <c r="AN67" s="19"/>
      <c r="AO67" s="19"/>
      <c r="AP67" s="19"/>
      <c r="AQ67" s="74"/>
      <c r="AR67" s="75"/>
      <c r="AS67" s="75"/>
      <c r="AT67" s="75"/>
      <c r="AU67" s="75"/>
      <c r="AV67" s="74" t="s">
        <v>122</v>
      </c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6"/>
      <c r="BH67" s="93" t="s">
        <v>99</v>
      </c>
      <c r="BI67" s="96"/>
      <c r="BJ67" s="96"/>
      <c r="BK67" s="96"/>
      <c r="BL67" s="96"/>
      <c r="BM67" s="74"/>
      <c r="BN67" s="75"/>
      <c r="BO67" s="75"/>
      <c r="BP67" s="75"/>
      <c r="BQ67" s="75"/>
      <c r="BR67" s="90">
        <f>BR68+BR69</f>
        <v>208200</v>
      </c>
      <c r="BS67" s="285"/>
      <c r="BT67" s="285"/>
      <c r="BU67" s="285"/>
      <c r="BV67" s="285"/>
      <c r="BW67" s="285"/>
      <c r="BX67" s="285"/>
      <c r="BY67" s="285"/>
      <c r="BZ67" s="285"/>
      <c r="CA67" s="285"/>
      <c r="CB67" s="285"/>
      <c r="CC67" s="285"/>
      <c r="CD67" s="285"/>
      <c r="CE67" s="6"/>
      <c r="CF67" s="6"/>
      <c r="CG67" s="6"/>
      <c r="CH67" s="6"/>
      <c r="CI67" s="7"/>
      <c r="CJ67" s="90">
        <f>CJ68+CJ69</f>
        <v>208200</v>
      </c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92"/>
      <c r="CW67" s="90">
        <f>CW68+CW69</f>
        <v>90962.44</v>
      </c>
      <c r="CX67" s="285"/>
      <c r="CY67" s="285"/>
      <c r="CZ67" s="285"/>
      <c r="DA67" s="285"/>
      <c r="DB67" s="285"/>
      <c r="DC67" s="285"/>
      <c r="DD67" s="285"/>
      <c r="DE67" s="285"/>
      <c r="DF67" s="285"/>
      <c r="DG67" s="285"/>
      <c r="DH67" s="285"/>
      <c r="DI67" s="285"/>
      <c r="DJ67" s="285"/>
      <c r="DK67" s="285"/>
      <c r="DL67" s="292"/>
      <c r="DM67" s="90">
        <v>0</v>
      </c>
      <c r="DN67" s="285"/>
      <c r="DO67" s="285"/>
      <c r="DP67" s="285"/>
      <c r="DQ67" s="285"/>
      <c r="DR67" s="285"/>
      <c r="DS67" s="285"/>
      <c r="DT67" s="285"/>
      <c r="DU67" s="285"/>
      <c r="DV67" s="285"/>
      <c r="DW67" s="285"/>
      <c r="DX67" s="7"/>
      <c r="DY67" s="90">
        <v>0</v>
      </c>
      <c r="DZ67" s="285"/>
      <c r="EA67" s="285"/>
      <c r="EB67" s="285"/>
      <c r="EC67" s="285"/>
      <c r="ED67" s="285"/>
      <c r="EE67" s="285"/>
      <c r="EF67" s="285"/>
      <c r="EG67" s="285"/>
      <c r="EH67" s="6"/>
      <c r="EI67" s="6"/>
      <c r="EJ67" s="6"/>
      <c r="EK67" s="7"/>
      <c r="EL67" s="90">
        <f>CW67</f>
        <v>90962.44</v>
      </c>
      <c r="EM67" s="285"/>
      <c r="EN67" s="285"/>
      <c r="EO67" s="285"/>
      <c r="EP67" s="285"/>
      <c r="EQ67" s="285"/>
      <c r="ER67" s="285"/>
      <c r="ES67" s="285"/>
      <c r="ET67" s="285"/>
      <c r="EU67" s="285"/>
      <c r="EV67" s="285"/>
      <c r="EW67" s="285"/>
      <c r="EX67" s="292"/>
      <c r="EY67" s="90">
        <f>BR67-CW67</f>
        <v>117237.56</v>
      </c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151"/>
      <c r="FL67" s="90">
        <f>CJ67-CW67</f>
        <v>117237.56</v>
      </c>
      <c r="FM67" s="285"/>
      <c r="FN67" s="285"/>
      <c r="FO67" s="285"/>
      <c r="FP67" s="285"/>
      <c r="FQ67" s="285"/>
      <c r="FR67" s="285"/>
      <c r="FS67" s="285"/>
      <c r="FT67" s="285"/>
      <c r="FU67" s="285"/>
      <c r="FV67" s="285"/>
      <c r="FW67" s="285"/>
      <c r="FX67" s="317"/>
    </row>
    <row r="68" spans="1:183" ht="27" customHeight="1" x14ac:dyDescent="0.2">
      <c r="A68" s="149" t="s">
        <v>22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12"/>
      <c r="AI68" s="12"/>
      <c r="AJ68" s="12"/>
      <c r="AK68" s="10"/>
      <c r="AL68" s="19"/>
      <c r="AM68" s="19"/>
      <c r="AN68" s="19"/>
      <c r="AO68" s="19"/>
      <c r="AP68" s="19"/>
      <c r="AQ68" s="122"/>
      <c r="AR68" s="122"/>
      <c r="AS68" s="122"/>
      <c r="AT68" s="122"/>
      <c r="AU68" s="122"/>
      <c r="AV68" s="122" t="s">
        <v>125</v>
      </c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 t="s">
        <v>101</v>
      </c>
      <c r="BI68" s="122"/>
      <c r="BJ68" s="122"/>
      <c r="BK68" s="122"/>
      <c r="BL68" s="122"/>
      <c r="BM68" s="122" t="s">
        <v>123</v>
      </c>
      <c r="BN68" s="122"/>
      <c r="BO68" s="122"/>
      <c r="BP68" s="122"/>
      <c r="BQ68" s="122"/>
      <c r="BR68" s="83">
        <v>145300</v>
      </c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4"/>
      <c r="CF68" s="4"/>
      <c r="CG68" s="4"/>
      <c r="CH68" s="4"/>
      <c r="CI68" s="5"/>
      <c r="CJ68" s="83">
        <v>145300</v>
      </c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83">
        <v>71487.259999999995</v>
      </c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318"/>
      <c r="DM68" s="83">
        <v>0</v>
      </c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5"/>
      <c r="DY68" s="83">
        <v>0</v>
      </c>
      <c r="DZ68" s="176"/>
      <c r="EA68" s="176"/>
      <c r="EB68" s="176"/>
      <c r="EC68" s="176"/>
      <c r="ED68" s="176"/>
      <c r="EE68" s="176"/>
      <c r="EF68" s="176"/>
      <c r="EG68" s="176"/>
      <c r="EH68" s="4"/>
      <c r="EI68" s="4"/>
      <c r="EJ68" s="4"/>
      <c r="EK68" s="5"/>
      <c r="EL68" s="83">
        <f>CW68</f>
        <v>71487.259999999995</v>
      </c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318"/>
      <c r="EY68" s="83">
        <f>BR68-CW68</f>
        <v>73812.740000000005</v>
      </c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5"/>
      <c r="FL68" s="83">
        <f>CJ68-CW68</f>
        <v>73812.740000000005</v>
      </c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316"/>
    </row>
    <row r="69" spans="1:183" ht="27" customHeight="1" x14ac:dyDescent="0.2">
      <c r="A69" s="80" t="s">
        <v>24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2"/>
      <c r="AH69" s="12"/>
      <c r="AI69" s="12"/>
      <c r="AJ69" s="12"/>
      <c r="AK69" s="10"/>
      <c r="AL69" s="19"/>
      <c r="AM69" s="19"/>
      <c r="AN69" s="19"/>
      <c r="AO69" s="19"/>
      <c r="AP69" s="19"/>
      <c r="AQ69" s="122"/>
      <c r="AR69" s="122"/>
      <c r="AS69" s="122"/>
      <c r="AT69" s="122"/>
      <c r="AU69" s="122"/>
      <c r="AV69" s="122" t="s">
        <v>126</v>
      </c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 t="s">
        <v>108</v>
      </c>
      <c r="BI69" s="122"/>
      <c r="BJ69" s="122"/>
      <c r="BK69" s="122"/>
      <c r="BL69" s="122"/>
      <c r="BM69" s="122" t="s">
        <v>123</v>
      </c>
      <c r="BN69" s="122"/>
      <c r="BO69" s="122"/>
      <c r="BP69" s="122"/>
      <c r="BQ69" s="122"/>
      <c r="BR69" s="83">
        <v>62900</v>
      </c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4"/>
      <c r="CF69" s="4"/>
      <c r="CG69" s="4"/>
      <c r="CH69" s="4"/>
      <c r="CI69" s="5"/>
      <c r="CJ69" s="83">
        <v>62900</v>
      </c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83">
        <v>19475.18</v>
      </c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318"/>
      <c r="DM69" s="83">
        <v>0</v>
      </c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5"/>
      <c r="DY69" s="83">
        <v>0</v>
      </c>
      <c r="DZ69" s="176"/>
      <c r="EA69" s="176"/>
      <c r="EB69" s="176"/>
      <c r="EC69" s="176"/>
      <c r="ED69" s="176"/>
      <c r="EE69" s="176"/>
      <c r="EF69" s="176"/>
      <c r="EG69" s="176"/>
      <c r="EH69" s="4"/>
      <c r="EI69" s="4"/>
      <c r="EJ69" s="4"/>
      <c r="EK69" s="5"/>
      <c r="EL69" s="83">
        <f>CW69</f>
        <v>19475.18</v>
      </c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318"/>
      <c r="EY69" s="83">
        <f>BR69-CW69</f>
        <v>43424.82</v>
      </c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5"/>
      <c r="FL69" s="83">
        <f>CJ69-CW69</f>
        <v>43424.82</v>
      </c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316"/>
    </row>
    <row r="70" spans="1:183" ht="36" customHeight="1" x14ac:dyDescent="0.2">
      <c r="A70" s="111" t="s">
        <v>69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3"/>
      <c r="AK70" s="16"/>
      <c r="AL70" s="16"/>
      <c r="AM70" s="16"/>
      <c r="AN70" s="16"/>
      <c r="AO70" s="16"/>
      <c r="AP70" s="16"/>
      <c r="AQ70" s="77" t="s">
        <v>20</v>
      </c>
      <c r="AR70" s="78"/>
      <c r="AS70" s="78"/>
      <c r="AT70" s="78"/>
      <c r="AU70" s="78"/>
      <c r="AV70" s="77" t="s">
        <v>20</v>
      </c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9"/>
      <c r="BH70" s="77" t="s">
        <v>20</v>
      </c>
      <c r="BI70" s="78"/>
      <c r="BJ70" s="78"/>
      <c r="BK70" s="78"/>
      <c r="BL70" s="78"/>
      <c r="BM70" s="77" t="s">
        <v>20</v>
      </c>
      <c r="BN70" s="78"/>
      <c r="BO70" s="78"/>
      <c r="BP70" s="78"/>
      <c r="BQ70" s="78"/>
      <c r="BR70" s="152" t="s">
        <v>20</v>
      </c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4"/>
      <c r="CJ70" s="152" t="s">
        <v>20</v>
      </c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4"/>
      <c r="CW70" s="152" t="s">
        <v>20</v>
      </c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4"/>
      <c r="DM70" s="152" t="s">
        <v>20</v>
      </c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4"/>
      <c r="DY70" s="152" t="s">
        <v>20</v>
      </c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4"/>
      <c r="EL70" s="152" t="s">
        <v>20</v>
      </c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4"/>
      <c r="EY70" s="152" t="s">
        <v>20</v>
      </c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4"/>
      <c r="FL70" s="152" t="s">
        <v>20</v>
      </c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227"/>
      <c r="FY70" s="15"/>
      <c r="FZ70" s="15"/>
      <c r="GA70" s="15"/>
    </row>
    <row r="71" spans="1:183" ht="16.5" customHeight="1" x14ac:dyDescent="0.2">
      <c r="A71" s="97" t="s">
        <v>70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48"/>
      <c r="AL71" s="48"/>
      <c r="AM71" s="48"/>
      <c r="AN71" s="48"/>
      <c r="AO71" s="48"/>
      <c r="AP71" s="48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162">
        <f>BR72</f>
        <v>29600</v>
      </c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55">
        <f>CJ72</f>
        <v>29600</v>
      </c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7"/>
      <c r="CW71" s="162">
        <f>CW72</f>
        <v>0</v>
      </c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>
        <v>0</v>
      </c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>
        <v>0</v>
      </c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>
        <f>CW71</f>
        <v>0</v>
      </c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>
        <f>BR71-CJ71</f>
        <v>0</v>
      </c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>
        <f t="shared" ref="FL71:FL76" si="17">CJ71-CW71</f>
        <v>29600</v>
      </c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283"/>
      <c r="FY71" s="15"/>
      <c r="FZ71" s="15"/>
      <c r="GA71" s="15"/>
    </row>
    <row r="72" spans="1:183" ht="33.75" customHeight="1" x14ac:dyDescent="0.2">
      <c r="A72" s="138" t="s">
        <v>71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5"/>
      <c r="AH72" s="11"/>
      <c r="AI72" s="11"/>
      <c r="AJ72" s="11"/>
      <c r="AK72" s="16"/>
      <c r="AL72" s="16"/>
      <c r="AM72" s="16"/>
      <c r="AN72" s="16"/>
      <c r="AO72" s="16"/>
      <c r="AP72" s="16"/>
      <c r="AQ72" s="93"/>
      <c r="AR72" s="75"/>
      <c r="AS72" s="75"/>
      <c r="AT72" s="75"/>
      <c r="AU72" s="75"/>
      <c r="AV72" s="93" t="s">
        <v>72</v>
      </c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6"/>
      <c r="BH72" s="93"/>
      <c r="BI72" s="75"/>
      <c r="BJ72" s="75"/>
      <c r="BK72" s="75"/>
      <c r="BL72" s="75"/>
      <c r="BM72" s="93"/>
      <c r="BN72" s="75"/>
      <c r="BO72" s="75"/>
      <c r="BP72" s="75"/>
      <c r="BQ72" s="75"/>
      <c r="BR72" s="90">
        <f>BR73</f>
        <v>29600</v>
      </c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6"/>
      <c r="CF72" s="6"/>
      <c r="CG72" s="6"/>
      <c r="CH72" s="6"/>
      <c r="CI72" s="7"/>
      <c r="CJ72" s="90">
        <f>CJ73</f>
        <v>29600</v>
      </c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151"/>
      <c r="CW72" s="90">
        <f>CW73</f>
        <v>0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151"/>
      <c r="DM72" s="90">
        <v>0</v>
      </c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7"/>
      <c r="DY72" s="90">
        <v>0</v>
      </c>
      <c r="DZ72" s="91"/>
      <c r="EA72" s="91"/>
      <c r="EB72" s="91"/>
      <c r="EC72" s="91"/>
      <c r="ED72" s="91"/>
      <c r="EE72" s="91"/>
      <c r="EF72" s="91"/>
      <c r="EG72" s="91"/>
      <c r="EH72" s="6"/>
      <c r="EI72" s="6"/>
      <c r="EJ72" s="6"/>
      <c r="EK72" s="7"/>
      <c r="EL72" s="90">
        <f>CJ72</f>
        <v>29600</v>
      </c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151"/>
      <c r="EY72" s="90">
        <f>BR72-CW72</f>
        <v>29600</v>
      </c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151"/>
      <c r="FL72" s="90">
        <f t="shared" si="17"/>
        <v>29600</v>
      </c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219">
        <f>CV72-DI72</f>
        <v>0</v>
      </c>
      <c r="FY72" s="15"/>
      <c r="FZ72" s="15"/>
      <c r="GA72" s="15"/>
    </row>
    <row r="73" spans="1:183" ht="44.25" customHeight="1" x14ac:dyDescent="0.2">
      <c r="A73" s="146" t="s">
        <v>208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8"/>
      <c r="AH73" s="12"/>
      <c r="AI73" s="12"/>
      <c r="AJ73" s="12"/>
      <c r="AK73" s="8"/>
      <c r="AL73" s="8"/>
      <c r="AM73" s="8"/>
      <c r="AN73" s="8"/>
      <c r="AO73" s="8"/>
      <c r="AP73" s="10"/>
      <c r="AQ73" s="74"/>
      <c r="AR73" s="75"/>
      <c r="AS73" s="75"/>
      <c r="AT73" s="75"/>
      <c r="AU73" s="75"/>
      <c r="AV73" s="74" t="s">
        <v>198</v>
      </c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6"/>
      <c r="BH73" s="74"/>
      <c r="BI73" s="75"/>
      <c r="BJ73" s="75"/>
      <c r="BK73" s="75"/>
      <c r="BL73" s="75"/>
      <c r="BM73" s="74"/>
      <c r="BN73" s="75"/>
      <c r="BO73" s="75"/>
      <c r="BP73" s="75"/>
      <c r="BQ73" s="75"/>
      <c r="BR73" s="90">
        <f>BR74+BR75+BR76</f>
        <v>29600</v>
      </c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6"/>
      <c r="CF73" s="6"/>
      <c r="CG73" s="6"/>
      <c r="CH73" s="6"/>
      <c r="CI73" s="7"/>
      <c r="CJ73" s="90">
        <f>CJ74+CJ75+CJ76</f>
        <v>29600</v>
      </c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151"/>
      <c r="CW73" s="90">
        <f>CW74+CW75+CW76</f>
        <v>0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151"/>
      <c r="DM73" s="90">
        <v>0</v>
      </c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7"/>
      <c r="DY73" s="90">
        <v>0</v>
      </c>
      <c r="DZ73" s="91"/>
      <c r="EA73" s="91"/>
      <c r="EB73" s="91"/>
      <c r="EC73" s="91"/>
      <c r="ED73" s="91"/>
      <c r="EE73" s="91"/>
      <c r="EF73" s="91"/>
      <c r="EG73" s="91"/>
      <c r="EH73" s="6"/>
      <c r="EI73" s="6"/>
      <c r="EJ73" s="6"/>
      <c r="EK73" s="7"/>
      <c r="EL73" s="90">
        <f>CW73</f>
        <v>0</v>
      </c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151"/>
      <c r="EY73" s="90">
        <f>BR73-CW73</f>
        <v>29600</v>
      </c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151"/>
      <c r="FL73" s="90">
        <f t="shared" si="17"/>
        <v>29600</v>
      </c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219"/>
    </row>
    <row r="74" spans="1:183" ht="27" customHeight="1" x14ac:dyDescent="0.2">
      <c r="A74" s="149" t="s">
        <v>64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2"/>
      <c r="AI74" s="12"/>
      <c r="AJ74" s="12"/>
      <c r="AK74" s="8"/>
      <c r="AL74" s="8"/>
      <c r="AM74" s="8"/>
      <c r="AN74" s="8"/>
      <c r="AO74" s="8"/>
      <c r="AP74" s="10"/>
      <c r="AQ74" s="74"/>
      <c r="AR74" s="75"/>
      <c r="AS74" s="75"/>
      <c r="AT74" s="75"/>
      <c r="AU74" s="75"/>
      <c r="AV74" s="74" t="s">
        <v>78</v>
      </c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6"/>
      <c r="BH74" s="74" t="s">
        <v>112</v>
      </c>
      <c r="BI74" s="75"/>
      <c r="BJ74" s="75"/>
      <c r="BK74" s="75"/>
      <c r="BL74" s="75"/>
      <c r="BM74" s="74" t="s">
        <v>100</v>
      </c>
      <c r="BN74" s="75"/>
      <c r="BO74" s="75"/>
      <c r="BP74" s="75"/>
      <c r="BQ74" s="75"/>
      <c r="BR74" s="83">
        <v>10000</v>
      </c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4"/>
      <c r="CF74" s="4"/>
      <c r="CG74" s="4"/>
      <c r="CH74" s="4"/>
      <c r="CI74" s="5"/>
      <c r="CJ74" s="83">
        <v>10000</v>
      </c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3">
        <v>0</v>
      </c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5"/>
      <c r="DM74" s="83">
        <v>0</v>
      </c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5"/>
      <c r="DY74" s="83">
        <v>0</v>
      </c>
      <c r="DZ74" s="84"/>
      <c r="EA74" s="84"/>
      <c r="EB74" s="84"/>
      <c r="EC74" s="84"/>
      <c r="ED74" s="84"/>
      <c r="EE74" s="84"/>
      <c r="EF74" s="84"/>
      <c r="EG74" s="84"/>
      <c r="EH74" s="4"/>
      <c r="EI74" s="4"/>
      <c r="EJ74" s="4"/>
      <c r="EK74" s="5"/>
      <c r="EL74" s="83">
        <f>CW74</f>
        <v>0</v>
      </c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5"/>
      <c r="EY74" s="83">
        <f>BR74-CW74</f>
        <v>10000</v>
      </c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5"/>
      <c r="FL74" s="83">
        <f t="shared" si="17"/>
        <v>10000</v>
      </c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6"/>
    </row>
    <row r="75" spans="1:183" ht="20.25" customHeight="1" x14ac:dyDescent="0.2">
      <c r="A75" s="149" t="s">
        <v>64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2"/>
      <c r="AI75" s="12"/>
      <c r="AJ75" s="12"/>
      <c r="AK75" s="8"/>
      <c r="AL75" s="8"/>
      <c r="AM75" s="8"/>
      <c r="AN75" s="8"/>
      <c r="AO75" s="8"/>
      <c r="AP75" s="10"/>
      <c r="AQ75" s="74"/>
      <c r="AR75" s="75"/>
      <c r="AS75" s="75"/>
      <c r="AT75" s="75"/>
      <c r="AU75" s="75"/>
      <c r="AV75" s="74" t="s">
        <v>175</v>
      </c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6"/>
      <c r="BH75" s="74" t="s">
        <v>112</v>
      </c>
      <c r="BI75" s="75"/>
      <c r="BJ75" s="75"/>
      <c r="BK75" s="75"/>
      <c r="BL75" s="75"/>
      <c r="BM75" s="74" t="s">
        <v>100</v>
      </c>
      <c r="BN75" s="75"/>
      <c r="BO75" s="75"/>
      <c r="BP75" s="75"/>
      <c r="BQ75" s="75"/>
      <c r="BR75" s="83">
        <v>10000</v>
      </c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4"/>
      <c r="CF75" s="4"/>
      <c r="CG75" s="4"/>
      <c r="CH75" s="4"/>
      <c r="CI75" s="5"/>
      <c r="CJ75" s="83">
        <v>10000</v>
      </c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3">
        <v>0</v>
      </c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5"/>
      <c r="DM75" s="83">
        <v>0</v>
      </c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5"/>
      <c r="DY75" s="83">
        <v>0</v>
      </c>
      <c r="DZ75" s="84"/>
      <c r="EA75" s="84"/>
      <c r="EB75" s="84"/>
      <c r="EC75" s="84"/>
      <c r="ED75" s="84"/>
      <c r="EE75" s="84"/>
      <c r="EF75" s="84"/>
      <c r="EG75" s="84"/>
      <c r="EH75" s="4"/>
      <c r="EI75" s="4"/>
      <c r="EJ75" s="4"/>
      <c r="EK75" s="5"/>
      <c r="EL75" s="83">
        <f>CW75</f>
        <v>0</v>
      </c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5"/>
      <c r="EY75" s="83">
        <f>BR75-CW75</f>
        <v>10000</v>
      </c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5"/>
      <c r="FL75" s="83">
        <f>CJ75-CW75</f>
        <v>10000</v>
      </c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6"/>
    </row>
    <row r="76" spans="1:183" ht="21" customHeight="1" x14ac:dyDescent="0.2">
      <c r="A76" s="149" t="s">
        <v>152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2"/>
      <c r="AI76" s="12"/>
      <c r="AJ76" s="12"/>
      <c r="AK76" s="8"/>
      <c r="AL76" s="8"/>
      <c r="AM76" s="8"/>
      <c r="AN76" s="8"/>
      <c r="AO76" s="8"/>
      <c r="AP76" s="10"/>
      <c r="AQ76" s="74"/>
      <c r="AR76" s="75"/>
      <c r="AS76" s="75"/>
      <c r="AT76" s="75"/>
      <c r="AU76" s="75"/>
      <c r="AV76" s="74" t="s">
        <v>173</v>
      </c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6"/>
      <c r="BH76" s="74" t="s">
        <v>174</v>
      </c>
      <c r="BI76" s="75"/>
      <c r="BJ76" s="75"/>
      <c r="BK76" s="75"/>
      <c r="BL76" s="75"/>
      <c r="BM76" s="74" t="s">
        <v>100</v>
      </c>
      <c r="BN76" s="75"/>
      <c r="BO76" s="75"/>
      <c r="BP76" s="75"/>
      <c r="BQ76" s="75"/>
      <c r="BR76" s="83">
        <v>9600</v>
      </c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4"/>
      <c r="CF76" s="4"/>
      <c r="CG76" s="4"/>
      <c r="CH76" s="4"/>
      <c r="CI76" s="5"/>
      <c r="CJ76" s="83">
        <v>9600</v>
      </c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3">
        <v>0</v>
      </c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5"/>
      <c r="DM76" s="83">
        <v>0</v>
      </c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5"/>
      <c r="DY76" s="83">
        <v>0</v>
      </c>
      <c r="DZ76" s="84"/>
      <c r="EA76" s="84"/>
      <c r="EB76" s="84"/>
      <c r="EC76" s="84"/>
      <c r="ED76" s="84"/>
      <c r="EE76" s="84"/>
      <c r="EF76" s="84"/>
      <c r="EG76" s="84"/>
      <c r="EH76" s="4"/>
      <c r="EI76" s="4"/>
      <c r="EJ76" s="4"/>
      <c r="EK76" s="5"/>
      <c r="EL76" s="83">
        <f>CW76</f>
        <v>0</v>
      </c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5"/>
      <c r="EY76" s="83">
        <f>BR76-CW76</f>
        <v>9600</v>
      </c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5"/>
      <c r="FL76" s="83">
        <f t="shared" si="17"/>
        <v>9600</v>
      </c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6"/>
    </row>
    <row r="77" spans="1:183" ht="12.75" x14ac:dyDescent="0.2">
      <c r="A77" s="111" t="s">
        <v>38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16"/>
      <c r="AL77" s="16"/>
      <c r="AM77" s="16"/>
      <c r="AN77" s="16"/>
      <c r="AO77" s="16"/>
      <c r="AP77" s="16"/>
      <c r="AQ77" s="77" t="s">
        <v>20</v>
      </c>
      <c r="AR77" s="78"/>
      <c r="AS77" s="78"/>
      <c r="AT77" s="78"/>
      <c r="AU77" s="78"/>
      <c r="AV77" s="77" t="s">
        <v>20</v>
      </c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9"/>
      <c r="BH77" s="77" t="s">
        <v>20</v>
      </c>
      <c r="BI77" s="78"/>
      <c r="BJ77" s="78"/>
      <c r="BK77" s="78"/>
      <c r="BL77" s="78"/>
      <c r="BM77" s="77" t="s">
        <v>20</v>
      </c>
      <c r="BN77" s="78"/>
      <c r="BO77" s="78"/>
      <c r="BP77" s="78"/>
      <c r="BQ77" s="78"/>
      <c r="BR77" s="152" t="s">
        <v>20</v>
      </c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4"/>
      <c r="CJ77" s="152" t="s">
        <v>20</v>
      </c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4"/>
      <c r="CW77" s="152" t="s">
        <v>20</v>
      </c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4"/>
      <c r="DM77" s="152" t="s">
        <v>20</v>
      </c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4"/>
      <c r="DY77" s="152" t="s">
        <v>20</v>
      </c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4"/>
      <c r="EL77" s="152" t="s">
        <v>20</v>
      </c>
      <c r="EM77" s="153"/>
      <c r="EN77" s="153"/>
      <c r="EO77" s="153"/>
      <c r="EP77" s="153"/>
      <c r="EQ77" s="153"/>
      <c r="ER77" s="153"/>
      <c r="ES77" s="153"/>
      <c r="ET77" s="153"/>
      <c r="EU77" s="153"/>
      <c r="EV77" s="153"/>
      <c r="EW77" s="153"/>
      <c r="EX77" s="154"/>
      <c r="EY77" s="152" t="s">
        <v>20</v>
      </c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  <c r="FJ77" s="153"/>
      <c r="FK77" s="154"/>
      <c r="FL77" s="152" t="s">
        <v>20</v>
      </c>
      <c r="FM77" s="153"/>
      <c r="FN77" s="153"/>
      <c r="FO77" s="153"/>
      <c r="FP77" s="153"/>
      <c r="FQ77" s="153"/>
      <c r="FR77" s="153"/>
      <c r="FS77" s="153"/>
      <c r="FT77" s="153"/>
      <c r="FU77" s="153"/>
      <c r="FV77" s="153"/>
      <c r="FW77" s="153"/>
      <c r="FX77" s="227"/>
      <c r="FY77" s="15"/>
      <c r="FZ77" s="15"/>
      <c r="GA77" s="15"/>
    </row>
    <row r="78" spans="1:183" ht="16.5" customHeight="1" x14ac:dyDescent="0.2">
      <c r="A78" s="97" t="s">
        <v>39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48"/>
      <c r="AL78" s="48"/>
      <c r="AM78" s="48"/>
      <c r="AN78" s="48"/>
      <c r="AO78" s="48"/>
      <c r="AP78" s="48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162">
        <f>BR79</f>
        <v>1484500</v>
      </c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55">
        <f>CJ79</f>
        <v>1484500</v>
      </c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7"/>
      <c r="CW78" s="162">
        <f>CW79</f>
        <v>375732.68</v>
      </c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>
        <v>0</v>
      </c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>
        <v>0</v>
      </c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>
        <f>CW78</f>
        <v>375732.68</v>
      </c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>
        <f>BR78-CJ78</f>
        <v>0</v>
      </c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>
        <f>CJ78-CW78</f>
        <v>1108767.32</v>
      </c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283"/>
      <c r="FY78" s="15"/>
      <c r="FZ78" s="15"/>
      <c r="GA78" s="15"/>
    </row>
    <row r="79" spans="1:183" ht="46.5" customHeight="1" x14ac:dyDescent="0.2">
      <c r="A79" s="71" t="s">
        <v>58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3"/>
      <c r="AH79" s="11"/>
      <c r="AI79" s="11"/>
      <c r="AJ79" s="11"/>
      <c r="AK79" s="16"/>
      <c r="AL79" s="16"/>
      <c r="AM79" s="16"/>
      <c r="AN79" s="16"/>
      <c r="AO79" s="16"/>
      <c r="AP79" s="16"/>
      <c r="AQ79" s="93"/>
      <c r="AR79" s="75"/>
      <c r="AS79" s="75"/>
      <c r="AT79" s="75"/>
      <c r="AU79" s="75"/>
      <c r="AV79" s="93" t="s">
        <v>59</v>
      </c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6"/>
      <c r="BH79" s="93"/>
      <c r="BI79" s="75"/>
      <c r="BJ79" s="75"/>
      <c r="BK79" s="75"/>
      <c r="BL79" s="75"/>
      <c r="BM79" s="93"/>
      <c r="BN79" s="75"/>
      <c r="BO79" s="75"/>
      <c r="BP79" s="75"/>
      <c r="BQ79" s="75"/>
      <c r="BR79" s="166">
        <f>BR80</f>
        <v>1484500</v>
      </c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25"/>
      <c r="CF79" s="25"/>
      <c r="CG79" s="25"/>
      <c r="CH79" s="25"/>
      <c r="CI79" s="26"/>
      <c r="CJ79" s="166">
        <f>CJ80</f>
        <v>1484500</v>
      </c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8"/>
      <c r="CW79" s="166">
        <f>CW80</f>
        <v>375732.68</v>
      </c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168"/>
      <c r="DM79" s="166">
        <v>0</v>
      </c>
      <c r="DN79" s="167"/>
      <c r="DO79" s="167"/>
      <c r="DP79" s="167"/>
      <c r="DQ79" s="167"/>
      <c r="DR79" s="167"/>
      <c r="DS79" s="167"/>
      <c r="DT79" s="167"/>
      <c r="DU79" s="167"/>
      <c r="DV79" s="167"/>
      <c r="DW79" s="167"/>
      <c r="DX79" s="26"/>
      <c r="DY79" s="166">
        <v>0</v>
      </c>
      <c r="DZ79" s="167"/>
      <c r="EA79" s="167"/>
      <c r="EB79" s="167"/>
      <c r="EC79" s="167"/>
      <c r="ED79" s="167"/>
      <c r="EE79" s="167"/>
      <c r="EF79" s="167"/>
      <c r="EG79" s="167"/>
      <c r="EH79" s="25"/>
      <c r="EI79" s="25"/>
      <c r="EJ79" s="25"/>
      <c r="EK79" s="26"/>
      <c r="EL79" s="166">
        <f>CW79</f>
        <v>375732.68</v>
      </c>
      <c r="EM79" s="167"/>
      <c r="EN79" s="167"/>
      <c r="EO79" s="167"/>
      <c r="EP79" s="167"/>
      <c r="EQ79" s="167"/>
      <c r="ER79" s="167"/>
      <c r="ES79" s="167"/>
      <c r="ET79" s="167"/>
      <c r="EU79" s="167"/>
      <c r="EV79" s="167"/>
      <c r="EW79" s="167"/>
      <c r="EX79" s="168"/>
      <c r="EY79" s="166">
        <f>EY80</f>
        <v>1108767.32</v>
      </c>
      <c r="EZ79" s="167"/>
      <c r="FA79" s="167"/>
      <c r="FB79" s="167"/>
      <c r="FC79" s="167"/>
      <c r="FD79" s="167"/>
      <c r="FE79" s="167"/>
      <c r="FF79" s="167"/>
      <c r="FG79" s="167"/>
      <c r="FH79" s="167"/>
      <c r="FI79" s="167"/>
      <c r="FJ79" s="167"/>
      <c r="FK79" s="168"/>
      <c r="FL79" s="166">
        <f>FL80</f>
        <v>1108767.32</v>
      </c>
      <c r="FM79" s="167"/>
      <c r="FN79" s="167"/>
      <c r="FO79" s="167"/>
      <c r="FP79" s="167"/>
      <c r="FQ79" s="167"/>
      <c r="FR79" s="167"/>
      <c r="FS79" s="167"/>
      <c r="FT79" s="167"/>
      <c r="FU79" s="167"/>
      <c r="FV79" s="167"/>
      <c r="FW79" s="167"/>
      <c r="FX79" s="326">
        <f>CV79-DI79</f>
        <v>0</v>
      </c>
      <c r="FY79" s="15"/>
      <c r="FZ79" s="15"/>
      <c r="GA79" s="15"/>
    </row>
    <row r="80" spans="1:183" ht="27" customHeight="1" x14ac:dyDescent="0.2">
      <c r="A80" s="71" t="s">
        <v>130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3"/>
      <c r="AH80" s="11"/>
      <c r="AI80" s="11"/>
      <c r="AJ80" s="11"/>
      <c r="AK80" s="16"/>
      <c r="AL80" s="16"/>
      <c r="AM80" s="16"/>
      <c r="AN80" s="16"/>
      <c r="AO80" s="16"/>
      <c r="AP80" s="16"/>
      <c r="AQ80" s="93"/>
      <c r="AR80" s="75"/>
      <c r="AS80" s="75"/>
      <c r="AT80" s="75"/>
      <c r="AU80" s="75"/>
      <c r="AV80" s="93" t="s">
        <v>197</v>
      </c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6"/>
      <c r="BH80" s="93"/>
      <c r="BI80" s="75"/>
      <c r="BJ80" s="75"/>
      <c r="BK80" s="75"/>
      <c r="BL80" s="75"/>
      <c r="BM80" s="93"/>
      <c r="BN80" s="75"/>
      <c r="BO80" s="75"/>
      <c r="BP80" s="75"/>
      <c r="BQ80" s="75"/>
      <c r="BR80" s="166">
        <f>BR81</f>
        <v>1484500</v>
      </c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25"/>
      <c r="CF80" s="25"/>
      <c r="CG80" s="25"/>
      <c r="CH80" s="25"/>
      <c r="CI80" s="26"/>
      <c r="CJ80" s="166">
        <f>CJ81</f>
        <v>1484500</v>
      </c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8"/>
      <c r="CW80" s="166">
        <f>CW81</f>
        <v>375732.68</v>
      </c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  <c r="DH80" s="167"/>
      <c r="DI80" s="167"/>
      <c r="DJ80" s="167"/>
      <c r="DK80" s="167"/>
      <c r="DL80" s="168"/>
      <c r="DM80" s="166">
        <v>0</v>
      </c>
      <c r="DN80" s="167"/>
      <c r="DO80" s="167"/>
      <c r="DP80" s="167"/>
      <c r="DQ80" s="167"/>
      <c r="DR80" s="167"/>
      <c r="DS80" s="167"/>
      <c r="DT80" s="167"/>
      <c r="DU80" s="167"/>
      <c r="DV80" s="167"/>
      <c r="DW80" s="167"/>
      <c r="DX80" s="26"/>
      <c r="DY80" s="166">
        <v>0</v>
      </c>
      <c r="DZ80" s="167"/>
      <c r="EA80" s="167"/>
      <c r="EB80" s="167"/>
      <c r="EC80" s="167"/>
      <c r="ED80" s="167"/>
      <c r="EE80" s="167"/>
      <c r="EF80" s="167"/>
      <c r="EG80" s="167"/>
      <c r="EH80" s="25"/>
      <c r="EI80" s="25"/>
      <c r="EJ80" s="25"/>
      <c r="EK80" s="26"/>
      <c r="EL80" s="166">
        <f>CW80</f>
        <v>375732.68</v>
      </c>
      <c r="EM80" s="167"/>
      <c r="EN80" s="167"/>
      <c r="EO80" s="167"/>
      <c r="EP80" s="167"/>
      <c r="EQ80" s="167"/>
      <c r="ER80" s="167"/>
      <c r="ES80" s="167"/>
      <c r="ET80" s="167"/>
      <c r="EU80" s="167"/>
      <c r="EV80" s="167"/>
      <c r="EW80" s="167"/>
      <c r="EX80" s="168"/>
      <c r="EY80" s="166">
        <f>BR80-CW80</f>
        <v>1108767.32</v>
      </c>
      <c r="EZ80" s="167"/>
      <c r="FA80" s="167"/>
      <c r="FB80" s="167"/>
      <c r="FC80" s="167"/>
      <c r="FD80" s="167"/>
      <c r="FE80" s="167"/>
      <c r="FF80" s="167"/>
      <c r="FG80" s="167"/>
      <c r="FH80" s="167"/>
      <c r="FI80" s="167"/>
      <c r="FJ80" s="167"/>
      <c r="FK80" s="168"/>
      <c r="FL80" s="166">
        <f>CJ80-CW80</f>
        <v>1108767.32</v>
      </c>
      <c r="FM80" s="167"/>
      <c r="FN80" s="167"/>
      <c r="FO80" s="167"/>
      <c r="FP80" s="167"/>
      <c r="FQ80" s="167"/>
      <c r="FR80" s="167"/>
      <c r="FS80" s="167"/>
      <c r="FT80" s="167"/>
      <c r="FU80" s="167"/>
      <c r="FV80" s="167"/>
      <c r="FW80" s="167"/>
      <c r="FX80" s="326">
        <f>CV80-DI80</f>
        <v>0</v>
      </c>
      <c r="FY80" s="15"/>
      <c r="FZ80" s="15"/>
      <c r="GA80" s="15"/>
    </row>
    <row r="81" spans="1:183" ht="39.75" customHeight="1" x14ac:dyDescent="0.2">
      <c r="A81" s="102" t="s">
        <v>128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4"/>
      <c r="AK81" s="16"/>
      <c r="AL81" s="16"/>
      <c r="AM81" s="16"/>
      <c r="AN81" s="16"/>
      <c r="AO81" s="16"/>
      <c r="AP81" s="16"/>
      <c r="AQ81" s="74"/>
      <c r="AR81" s="75"/>
      <c r="AS81" s="75"/>
      <c r="AT81" s="75"/>
      <c r="AU81" s="75"/>
      <c r="AV81" s="74" t="s">
        <v>176</v>
      </c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6"/>
      <c r="BH81" s="74"/>
      <c r="BI81" s="75"/>
      <c r="BJ81" s="75"/>
      <c r="BK81" s="75"/>
      <c r="BL81" s="75"/>
      <c r="BM81" s="74"/>
      <c r="BN81" s="75"/>
      <c r="BO81" s="75"/>
      <c r="BP81" s="75"/>
      <c r="BQ81" s="75"/>
      <c r="BR81" s="83">
        <f>BR82</f>
        <v>1484500</v>
      </c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4"/>
      <c r="CF81" s="4"/>
      <c r="CG81" s="4"/>
      <c r="CH81" s="4"/>
      <c r="CI81" s="5"/>
      <c r="CJ81" s="83">
        <f>CJ82</f>
        <v>1484500</v>
      </c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5"/>
      <c r="CW81" s="83">
        <f>CW82</f>
        <v>375732.68</v>
      </c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5"/>
      <c r="DM81" s="83">
        <v>0</v>
      </c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5"/>
      <c r="DY81" s="83">
        <v>0</v>
      </c>
      <c r="DZ81" s="84"/>
      <c r="EA81" s="84"/>
      <c r="EB81" s="84"/>
      <c r="EC81" s="84"/>
      <c r="ED81" s="84"/>
      <c r="EE81" s="84"/>
      <c r="EF81" s="84"/>
      <c r="EG81" s="84"/>
      <c r="EH81" s="4"/>
      <c r="EI81" s="4"/>
      <c r="EJ81" s="4"/>
      <c r="EK81" s="5"/>
      <c r="EL81" s="83">
        <f>CW81</f>
        <v>375732.68</v>
      </c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5"/>
      <c r="EY81" s="83">
        <f>BR81-CW81</f>
        <v>1108767.32</v>
      </c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5"/>
      <c r="FL81" s="83">
        <f>CJ81-CW81</f>
        <v>1108767.32</v>
      </c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6">
        <f>CV81-DI81</f>
        <v>0</v>
      </c>
      <c r="FY81" s="15"/>
      <c r="FZ81" s="15"/>
      <c r="GA81" s="15"/>
    </row>
    <row r="82" spans="1:183" ht="27" customHeight="1" x14ac:dyDescent="0.2">
      <c r="A82" s="99" t="s">
        <v>29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1"/>
      <c r="AH82" s="11"/>
      <c r="AI82" s="11"/>
      <c r="AJ82" s="11"/>
      <c r="AK82" s="16"/>
      <c r="AL82" s="16"/>
      <c r="AM82" s="16"/>
      <c r="AN82" s="16"/>
      <c r="AO82" s="16"/>
      <c r="AP82" s="16"/>
      <c r="AQ82" s="74"/>
      <c r="AR82" s="75"/>
      <c r="AS82" s="75"/>
      <c r="AT82" s="75"/>
      <c r="AU82" s="75"/>
      <c r="AV82" s="74" t="s">
        <v>176</v>
      </c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6"/>
      <c r="BH82" s="74" t="s">
        <v>111</v>
      </c>
      <c r="BI82" s="75"/>
      <c r="BJ82" s="75"/>
      <c r="BK82" s="75"/>
      <c r="BL82" s="75"/>
      <c r="BM82" s="74" t="s">
        <v>103</v>
      </c>
      <c r="BN82" s="75"/>
      <c r="BO82" s="75"/>
      <c r="BP82" s="75"/>
      <c r="BQ82" s="75"/>
      <c r="BR82" s="83">
        <v>1484500</v>
      </c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4"/>
      <c r="CF82" s="4"/>
      <c r="CG82" s="4"/>
      <c r="CH82" s="4"/>
      <c r="CI82" s="5"/>
      <c r="CJ82" s="83">
        <v>1484500</v>
      </c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3">
        <v>375732.68</v>
      </c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5"/>
      <c r="DM82" s="83">
        <v>0</v>
      </c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5"/>
      <c r="DY82" s="200">
        <v>0</v>
      </c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22"/>
      <c r="EL82" s="83">
        <f>CW82</f>
        <v>375732.68</v>
      </c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5"/>
      <c r="EY82" s="83">
        <f>BR82-CW82</f>
        <v>1108767.32</v>
      </c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5"/>
      <c r="FL82" s="83">
        <f>CJ82-CW82</f>
        <v>1108767.32</v>
      </c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6">
        <f>CV82-DI82</f>
        <v>0</v>
      </c>
      <c r="FY82" s="15"/>
      <c r="FZ82" s="15"/>
      <c r="GA82" s="15"/>
    </row>
    <row r="83" spans="1:183" s="18" customFormat="1" ht="30" customHeight="1" x14ac:dyDescent="0.2">
      <c r="A83" s="111" t="s">
        <v>177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3"/>
      <c r="AK83" s="117"/>
      <c r="AL83" s="118"/>
      <c r="AM83" s="118"/>
      <c r="AN83" s="118"/>
      <c r="AO83" s="118"/>
      <c r="AP83" s="118"/>
      <c r="AQ83" s="77" t="s">
        <v>20</v>
      </c>
      <c r="AR83" s="78"/>
      <c r="AS83" s="78"/>
      <c r="AT83" s="78"/>
      <c r="AU83" s="78"/>
      <c r="AV83" s="77" t="s">
        <v>20</v>
      </c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9"/>
      <c r="BH83" s="77" t="s">
        <v>20</v>
      </c>
      <c r="BI83" s="78"/>
      <c r="BJ83" s="78"/>
      <c r="BK83" s="78"/>
      <c r="BL83" s="78"/>
      <c r="BM83" s="77" t="s">
        <v>20</v>
      </c>
      <c r="BN83" s="78"/>
      <c r="BO83" s="78"/>
      <c r="BP83" s="78"/>
      <c r="BQ83" s="78"/>
      <c r="BR83" s="152" t="s">
        <v>20</v>
      </c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4"/>
      <c r="CJ83" s="152" t="s">
        <v>20</v>
      </c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4"/>
      <c r="CW83" s="152" t="s">
        <v>20</v>
      </c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4"/>
      <c r="DM83" s="152" t="s">
        <v>20</v>
      </c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4"/>
      <c r="DY83" s="152" t="s">
        <v>20</v>
      </c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4"/>
      <c r="EL83" s="152" t="s">
        <v>20</v>
      </c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4"/>
      <c r="EY83" s="322" t="s">
        <v>20</v>
      </c>
      <c r="EZ83" s="323"/>
      <c r="FA83" s="323"/>
      <c r="FB83" s="323"/>
      <c r="FC83" s="323"/>
      <c r="FD83" s="323"/>
      <c r="FE83" s="323"/>
      <c r="FF83" s="323"/>
      <c r="FG83" s="323"/>
      <c r="FH83" s="323"/>
      <c r="FI83" s="323"/>
      <c r="FJ83" s="323"/>
      <c r="FK83" s="325"/>
      <c r="FL83" s="322" t="s">
        <v>20</v>
      </c>
      <c r="FM83" s="323"/>
      <c r="FN83" s="323"/>
      <c r="FO83" s="323"/>
      <c r="FP83" s="323"/>
      <c r="FQ83" s="323"/>
      <c r="FR83" s="323"/>
      <c r="FS83" s="323"/>
      <c r="FT83" s="323"/>
      <c r="FU83" s="323"/>
      <c r="FV83" s="323"/>
      <c r="FW83" s="323"/>
      <c r="FX83" s="324"/>
    </row>
    <row r="84" spans="1:183" s="18" customFormat="1" ht="15" customHeight="1" x14ac:dyDescent="0.2">
      <c r="A84" s="97" t="s">
        <v>178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125"/>
      <c r="AL84" s="126"/>
      <c r="AM84" s="126"/>
      <c r="AN84" s="126"/>
      <c r="AO84" s="126"/>
      <c r="AP84" s="126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162">
        <f>BR85</f>
        <v>100000</v>
      </c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55">
        <f>CJ85</f>
        <v>100000</v>
      </c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7"/>
      <c r="CW84" s="162">
        <f>CW85</f>
        <v>50017.13</v>
      </c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>
        <v>0</v>
      </c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>
        <v>0</v>
      </c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>
        <f>CW84</f>
        <v>50017.13</v>
      </c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319">
        <f>BR84-CW84</f>
        <v>49982.87</v>
      </c>
      <c r="EZ84" s="320"/>
      <c r="FA84" s="320"/>
      <c r="FB84" s="320"/>
      <c r="FC84" s="320"/>
      <c r="FD84" s="320"/>
      <c r="FE84" s="320"/>
      <c r="FF84" s="320"/>
      <c r="FG84" s="320"/>
      <c r="FH84" s="320"/>
      <c r="FI84" s="320"/>
      <c r="FJ84" s="320"/>
      <c r="FK84" s="327"/>
      <c r="FL84" s="319">
        <f>CJ84-CW84</f>
        <v>49982.87</v>
      </c>
      <c r="FM84" s="320"/>
      <c r="FN84" s="320"/>
      <c r="FO84" s="320"/>
      <c r="FP84" s="320"/>
      <c r="FQ84" s="320"/>
      <c r="FR84" s="320"/>
      <c r="FS84" s="320"/>
      <c r="FT84" s="320"/>
      <c r="FU84" s="320"/>
      <c r="FV84" s="320"/>
      <c r="FW84" s="320"/>
      <c r="FX84" s="321">
        <f>CV84-DI84</f>
        <v>0</v>
      </c>
    </row>
    <row r="85" spans="1:183" ht="48" customHeight="1" x14ac:dyDescent="0.2">
      <c r="A85" s="102" t="s">
        <v>179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4"/>
      <c r="AK85" s="16"/>
      <c r="AL85" s="16"/>
      <c r="AM85" s="16"/>
      <c r="AN85" s="16"/>
      <c r="AO85" s="16"/>
      <c r="AP85" s="16"/>
      <c r="AQ85" s="74"/>
      <c r="AR85" s="75"/>
      <c r="AS85" s="75"/>
      <c r="AT85" s="75"/>
      <c r="AU85" s="75"/>
      <c r="AV85" s="74" t="s">
        <v>180</v>
      </c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6"/>
      <c r="BH85" s="74" t="s">
        <v>112</v>
      </c>
      <c r="BI85" s="75"/>
      <c r="BJ85" s="75"/>
      <c r="BK85" s="75"/>
      <c r="BL85" s="75"/>
      <c r="BM85" s="74" t="s">
        <v>100</v>
      </c>
      <c r="BN85" s="75"/>
      <c r="BO85" s="75"/>
      <c r="BP85" s="75"/>
      <c r="BQ85" s="75"/>
      <c r="BR85" s="83">
        <v>100000</v>
      </c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4"/>
      <c r="CF85" s="4"/>
      <c r="CG85" s="4"/>
      <c r="CH85" s="4"/>
      <c r="CI85" s="5"/>
      <c r="CJ85" s="83">
        <v>100000</v>
      </c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5"/>
      <c r="CW85" s="83">
        <v>50017.13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5"/>
      <c r="DM85" s="83">
        <v>0</v>
      </c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5"/>
      <c r="DY85" s="83">
        <v>0</v>
      </c>
      <c r="DZ85" s="84"/>
      <c r="EA85" s="84"/>
      <c r="EB85" s="84"/>
      <c r="EC85" s="84"/>
      <c r="ED85" s="84"/>
      <c r="EE85" s="84"/>
      <c r="EF85" s="84"/>
      <c r="EG85" s="84"/>
      <c r="EH85" s="4"/>
      <c r="EI85" s="4"/>
      <c r="EJ85" s="4"/>
      <c r="EK85" s="5"/>
      <c r="EL85" s="83">
        <f>CW85</f>
        <v>50017.13</v>
      </c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5"/>
      <c r="EY85" s="83">
        <f>BR85-CW85</f>
        <v>49982.87</v>
      </c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5"/>
      <c r="FL85" s="83">
        <f>CJ85-CW85</f>
        <v>49982.87</v>
      </c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6">
        <f>CV85-DI85</f>
        <v>0</v>
      </c>
      <c r="FY85" s="15"/>
      <c r="FZ85" s="15"/>
      <c r="GA85" s="15"/>
    </row>
    <row r="86" spans="1:183" s="18" customFormat="1" ht="12.75" x14ac:dyDescent="0.2">
      <c r="A86" s="111" t="s">
        <v>49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3"/>
      <c r="AK86" s="117"/>
      <c r="AL86" s="118"/>
      <c r="AM86" s="118"/>
      <c r="AN86" s="118"/>
      <c r="AO86" s="118"/>
      <c r="AP86" s="118"/>
      <c r="AQ86" s="77" t="s">
        <v>20</v>
      </c>
      <c r="AR86" s="78"/>
      <c r="AS86" s="78"/>
      <c r="AT86" s="78"/>
      <c r="AU86" s="78"/>
      <c r="AV86" s="77" t="s">
        <v>20</v>
      </c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9"/>
      <c r="BH86" s="77" t="s">
        <v>20</v>
      </c>
      <c r="BI86" s="78"/>
      <c r="BJ86" s="78"/>
      <c r="BK86" s="78"/>
      <c r="BL86" s="78"/>
      <c r="BM86" s="77" t="s">
        <v>20</v>
      </c>
      <c r="BN86" s="78"/>
      <c r="BO86" s="78"/>
      <c r="BP86" s="78"/>
      <c r="BQ86" s="78"/>
      <c r="BR86" s="152" t="s">
        <v>20</v>
      </c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4"/>
      <c r="CJ86" s="152" t="s">
        <v>20</v>
      </c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4"/>
      <c r="CW86" s="152" t="s">
        <v>20</v>
      </c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4"/>
      <c r="DM86" s="152" t="s">
        <v>20</v>
      </c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4"/>
      <c r="DY86" s="152" t="s">
        <v>20</v>
      </c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4"/>
      <c r="EL86" s="152" t="s">
        <v>20</v>
      </c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4"/>
      <c r="EY86" s="322" t="s">
        <v>20</v>
      </c>
      <c r="EZ86" s="323"/>
      <c r="FA86" s="323"/>
      <c r="FB86" s="323"/>
      <c r="FC86" s="323"/>
      <c r="FD86" s="323"/>
      <c r="FE86" s="323"/>
      <c r="FF86" s="323"/>
      <c r="FG86" s="323"/>
      <c r="FH86" s="323"/>
      <c r="FI86" s="323"/>
      <c r="FJ86" s="323"/>
      <c r="FK86" s="325"/>
      <c r="FL86" s="322" t="s">
        <v>20</v>
      </c>
      <c r="FM86" s="323"/>
      <c r="FN86" s="323"/>
      <c r="FO86" s="323"/>
      <c r="FP86" s="323"/>
      <c r="FQ86" s="323"/>
      <c r="FR86" s="323"/>
      <c r="FS86" s="323"/>
      <c r="FT86" s="323"/>
      <c r="FU86" s="323"/>
      <c r="FV86" s="323"/>
      <c r="FW86" s="323"/>
      <c r="FX86" s="324"/>
    </row>
    <row r="87" spans="1:183" s="18" customFormat="1" ht="15" customHeight="1" x14ac:dyDescent="0.2">
      <c r="A87" s="97" t="s">
        <v>40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125"/>
      <c r="AL87" s="126"/>
      <c r="AM87" s="126"/>
      <c r="AN87" s="126"/>
      <c r="AO87" s="126"/>
      <c r="AP87" s="126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162">
        <f>BR88+BR96+BR93+BR104</f>
        <v>1248700</v>
      </c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55">
        <f>CJ88+CJ96+CJ93+CJ104</f>
        <v>1248700</v>
      </c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7"/>
      <c r="CW87" s="162">
        <f>CW88+CW96+CW93+CW104</f>
        <v>1035834.28</v>
      </c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>
        <v>0</v>
      </c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>
        <v>0</v>
      </c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>
        <f t="shared" ref="EL87:EL98" si="18">CW87</f>
        <v>1035834.28</v>
      </c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319">
        <f t="shared" ref="EY87:EY98" si="19">BR87-CW87</f>
        <v>212865.71999999997</v>
      </c>
      <c r="EZ87" s="320"/>
      <c r="FA87" s="320"/>
      <c r="FB87" s="320"/>
      <c r="FC87" s="320"/>
      <c r="FD87" s="320"/>
      <c r="FE87" s="320"/>
      <c r="FF87" s="320"/>
      <c r="FG87" s="320"/>
      <c r="FH87" s="320"/>
      <c r="FI87" s="320"/>
      <c r="FJ87" s="320"/>
      <c r="FK87" s="327"/>
      <c r="FL87" s="319">
        <f t="shared" ref="FL87:FL96" si="20">CJ87-CW87</f>
        <v>212865.71999999997</v>
      </c>
      <c r="FM87" s="320"/>
      <c r="FN87" s="320"/>
      <c r="FO87" s="320"/>
      <c r="FP87" s="320"/>
      <c r="FQ87" s="320"/>
      <c r="FR87" s="320"/>
      <c r="FS87" s="320"/>
      <c r="FT87" s="320"/>
      <c r="FU87" s="320"/>
      <c r="FV87" s="320"/>
      <c r="FW87" s="320"/>
      <c r="FX87" s="321">
        <f t="shared" ref="FX87:FX98" si="21">CV87-DI87</f>
        <v>0</v>
      </c>
    </row>
    <row r="88" spans="1:183" ht="33.75" customHeight="1" x14ac:dyDescent="0.2">
      <c r="A88" s="71" t="s">
        <v>54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3"/>
      <c r="AH88" s="11"/>
      <c r="AI88" s="11"/>
      <c r="AJ88" s="11"/>
      <c r="AK88" s="16"/>
      <c r="AL88" s="16"/>
      <c r="AM88" s="16"/>
      <c r="AN88" s="16"/>
      <c r="AO88" s="16"/>
      <c r="AP88" s="16"/>
      <c r="AQ88" s="93"/>
      <c r="AR88" s="75"/>
      <c r="AS88" s="75"/>
      <c r="AT88" s="75"/>
      <c r="AU88" s="75"/>
      <c r="AV88" s="93" t="s">
        <v>60</v>
      </c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6"/>
      <c r="BH88" s="93"/>
      <c r="BI88" s="75"/>
      <c r="BJ88" s="75"/>
      <c r="BK88" s="75"/>
      <c r="BL88" s="75"/>
      <c r="BM88" s="93"/>
      <c r="BN88" s="75"/>
      <c r="BO88" s="75"/>
      <c r="BP88" s="75"/>
      <c r="BQ88" s="75"/>
      <c r="BR88" s="216">
        <f>BR89</f>
        <v>542000</v>
      </c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3"/>
      <c r="CF88" s="23"/>
      <c r="CG88" s="23"/>
      <c r="CH88" s="23"/>
      <c r="CI88" s="24"/>
      <c r="CJ88" s="216">
        <f>CJ89</f>
        <v>542000</v>
      </c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8"/>
      <c r="CW88" s="216">
        <f>CW89</f>
        <v>451571.68999999994</v>
      </c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8"/>
      <c r="DM88" s="216">
        <v>0</v>
      </c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4"/>
      <c r="DY88" s="216">
        <v>0</v>
      </c>
      <c r="DZ88" s="217"/>
      <c r="EA88" s="217"/>
      <c r="EB88" s="217"/>
      <c r="EC88" s="217"/>
      <c r="ED88" s="217"/>
      <c r="EE88" s="217"/>
      <c r="EF88" s="217"/>
      <c r="EG88" s="217"/>
      <c r="EH88" s="23"/>
      <c r="EI88" s="23"/>
      <c r="EJ88" s="23"/>
      <c r="EK88" s="24"/>
      <c r="EL88" s="216">
        <f t="shared" si="18"/>
        <v>451571.68999999994</v>
      </c>
      <c r="EM88" s="217"/>
      <c r="EN88" s="217"/>
      <c r="EO88" s="217"/>
      <c r="EP88" s="217"/>
      <c r="EQ88" s="217"/>
      <c r="ER88" s="217"/>
      <c r="ES88" s="217"/>
      <c r="ET88" s="217"/>
      <c r="EU88" s="217"/>
      <c r="EV88" s="217"/>
      <c r="EW88" s="217"/>
      <c r="EX88" s="218"/>
      <c r="EY88" s="216">
        <f t="shared" si="19"/>
        <v>90428.310000000056</v>
      </c>
      <c r="EZ88" s="217"/>
      <c r="FA88" s="217"/>
      <c r="FB88" s="217"/>
      <c r="FC88" s="217"/>
      <c r="FD88" s="217"/>
      <c r="FE88" s="217"/>
      <c r="FF88" s="217"/>
      <c r="FG88" s="217"/>
      <c r="FH88" s="217"/>
      <c r="FI88" s="217"/>
      <c r="FJ88" s="217"/>
      <c r="FK88" s="218"/>
      <c r="FL88" s="216">
        <f t="shared" si="20"/>
        <v>90428.310000000056</v>
      </c>
      <c r="FM88" s="217"/>
      <c r="FN88" s="217"/>
      <c r="FO88" s="217"/>
      <c r="FP88" s="217"/>
      <c r="FQ88" s="217"/>
      <c r="FR88" s="217"/>
      <c r="FS88" s="217"/>
      <c r="FT88" s="217"/>
      <c r="FU88" s="217"/>
      <c r="FV88" s="217"/>
      <c r="FW88" s="217"/>
      <c r="FX88" s="301">
        <f t="shared" si="21"/>
        <v>0</v>
      </c>
      <c r="FY88" s="15"/>
      <c r="FZ88" s="15"/>
      <c r="GA88" s="15"/>
    </row>
    <row r="89" spans="1:183" ht="51.75" customHeight="1" x14ac:dyDescent="0.2">
      <c r="A89" s="102" t="s">
        <v>132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4"/>
      <c r="AK89" s="16"/>
      <c r="AL89" s="16"/>
      <c r="AM89" s="16"/>
      <c r="AN89" s="16"/>
      <c r="AO89" s="16"/>
      <c r="AP89" s="16"/>
      <c r="AQ89" s="74"/>
      <c r="AR89" s="75"/>
      <c r="AS89" s="75"/>
      <c r="AT89" s="75"/>
      <c r="AU89" s="75"/>
      <c r="AV89" s="74" t="s">
        <v>199</v>
      </c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6"/>
      <c r="BH89" s="74"/>
      <c r="BI89" s="75"/>
      <c r="BJ89" s="75"/>
      <c r="BK89" s="75"/>
      <c r="BL89" s="75"/>
      <c r="BM89" s="74"/>
      <c r="BN89" s="75"/>
      <c r="BO89" s="75"/>
      <c r="BP89" s="75"/>
      <c r="BQ89" s="75"/>
      <c r="BR89" s="83">
        <f>BR90+BR92+BR91</f>
        <v>542000</v>
      </c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4"/>
      <c r="CF89" s="4"/>
      <c r="CG89" s="4"/>
      <c r="CH89" s="4"/>
      <c r="CI89" s="5"/>
      <c r="CJ89" s="83">
        <f>CJ90+CJ92+CJ91</f>
        <v>542000</v>
      </c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5"/>
      <c r="CW89" s="83">
        <f>CW90+CW92+CW91</f>
        <v>451571.68999999994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5"/>
      <c r="DM89" s="83">
        <v>0</v>
      </c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5"/>
      <c r="DY89" s="83">
        <v>0</v>
      </c>
      <c r="DZ89" s="84"/>
      <c r="EA89" s="84"/>
      <c r="EB89" s="84"/>
      <c r="EC89" s="84"/>
      <c r="ED89" s="84"/>
      <c r="EE89" s="84"/>
      <c r="EF89" s="84"/>
      <c r="EG89" s="84"/>
      <c r="EH89" s="4"/>
      <c r="EI89" s="4"/>
      <c r="EJ89" s="4"/>
      <c r="EK89" s="5"/>
      <c r="EL89" s="83">
        <f t="shared" si="18"/>
        <v>451571.68999999994</v>
      </c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5"/>
      <c r="EY89" s="83">
        <f t="shared" si="19"/>
        <v>90428.310000000056</v>
      </c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5"/>
      <c r="FL89" s="83">
        <f t="shared" si="20"/>
        <v>90428.310000000056</v>
      </c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6">
        <f t="shared" si="21"/>
        <v>0</v>
      </c>
      <c r="FY89" s="15"/>
      <c r="FZ89" s="15"/>
      <c r="GA89" s="15"/>
    </row>
    <row r="90" spans="1:183" ht="29.25" customHeight="1" x14ac:dyDescent="0.2">
      <c r="A90" s="87" t="s">
        <v>30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9"/>
      <c r="AK90" s="16"/>
      <c r="AL90" s="16"/>
      <c r="AM90" s="16"/>
      <c r="AN90" s="16"/>
      <c r="AO90" s="16"/>
      <c r="AP90" s="16"/>
      <c r="AQ90" s="74"/>
      <c r="AR90" s="75"/>
      <c r="AS90" s="75"/>
      <c r="AT90" s="75"/>
      <c r="AU90" s="75"/>
      <c r="AV90" s="74" t="s">
        <v>131</v>
      </c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6"/>
      <c r="BH90" s="74" t="s">
        <v>110</v>
      </c>
      <c r="BI90" s="75"/>
      <c r="BJ90" s="75"/>
      <c r="BK90" s="75"/>
      <c r="BL90" s="75"/>
      <c r="BM90" s="74" t="s">
        <v>100</v>
      </c>
      <c r="BN90" s="75"/>
      <c r="BO90" s="75"/>
      <c r="BP90" s="75"/>
      <c r="BQ90" s="75"/>
      <c r="BR90" s="83">
        <v>387500</v>
      </c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4"/>
      <c r="CF90" s="4"/>
      <c r="CG90" s="4"/>
      <c r="CH90" s="4"/>
      <c r="CI90" s="5"/>
      <c r="CJ90" s="83">
        <v>387500</v>
      </c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3">
        <v>306459.28999999998</v>
      </c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5"/>
      <c r="DM90" s="83">
        <v>0</v>
      </c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5"/>
      <c r="DY90" s="83">
        <v>0</v>
      </c>
      <c r="DZ90" s="84"/>
      <c r="EA90" s="84"/>
      <c r="EB90" s="84"/>
      <c r="EC90" s="84"/>
      <c r="ED90" s="84"/>
      <c r="EE90" s="84"/>
      <c r="EF90" s="84"/>
      <c r="EG90" s="84"/>
      <c r="EH90" s="4"/>
      <c r="EI90" s="4"/>
      <c r="EJ90" s="4"/>
      <c r="EK90" s="5"/>
      <c r="EL90" s="83">
        <f t="shared" si="18"/>
        <v>306459.28999999998</v>
      </c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5"/>
      <c r="EY90" s="83">
        <f t="shared" si="19"/>
        <v>81040.710000000021</v>
      </c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5"/>
      <c r="FL90" s="83">
        <f t="shared" si="20"/>
        <v>81040.710000000021</v>
      </c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6">
        <f t="shared" si="21"/>
        <v>0</v>
      </c>
      <c r="FY90" s="15"/>
      <c r="FZ90" s="15"/>
      <c r="GA90" s="15"/>
    </row>
    <row r="91" spans="1:183" s="53" customFormat="1" ht="29.25" customHeight="1" x14ac:dyDescent="0.2">
      <c r="A91" s="87" t="s">
        <v>153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16"/>
      <c r="AL91" s="16"/>
      <c r="AM91" s="16"/>
      <c r="AN91" s="16"/>
      <c r="AO91" s="16"/>
      <c r="AP91" s="16"/>
      <c r="AQ91" s="74"/>
      <c r="AR91" s="75"/>
      <c r="AS91" s="75"/>
      <c r="AT91" s="75"/>
      <c r="AU91" s="75"/>
      <c r="AV91" s="74" t="s">
        <v>181</v>
      </c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6"/>
      <c r="BH91" s="74" t="s">
        <v>112</v>
      </c>
      <c r="BI91" s="75"/>
      <c r="BJ91" s="75"/>
      <c r="BK91" s="75"/>
      <c r="BL91" s="75"/>
      <c r="BM91" s="74" t="s">
        <v>100</v>
      </c>
      <c r="BN91" s="75"/>
      <c r="BO91" s="75"/>
      <c r="BP91" s="75"/>
      <c r="BQ91" s="75"/>
      <c r="BR91" s="83">
        <v>84500</v>
      </c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51"/>
      <c r="CF91" s="51"/>
      <c r="CG91" s="51"/>
      <c r="CH91" s="51"/>
      <c r="CI91" s="52"/>
      <c r="CJ91" s="83">
        <v>84500</v>
      </c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3">
        <v>84425.34</v>
      </c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5"/>
      <c r="DM91" s="83">
        <v>0</v>
      </c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52"/>
      <c r="DY91" s="83">
        <v>0</v>
      </c>
      <c r="DZ91" s="84"/>
      <c r="EA91" s="84"/>
      <c r="EB91" s="84"/>
      <c r="EC91" s="84"/>
      <c r="ED91" s="84"/>
      <c r="EE91" s="84"/>
      <c r="EF91" s="84"/>
      <c r="EG91" s="84"/>
      <c r="EH91" s="51"/>
      <c r="EI91" s="51"/>
      <c r="EJ91" s="51"/>
      <c r="EK91" s="52"/>
      <c r="EL91" s="83">
        <f>CW91</f>
        <v>84425.34</v>
      </c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5"/>
      <c r="EY91" s="83">
        <f>BR91-CW91</f>
        <v>74.660000000003492</v>
      </c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5"/>
      <c r="FL91" s="83">
        <f>CJ91-CW91</f>
        <v>74.660000000003492</v>
      </c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6">
        <f>CV91-DI91</f>
        <v>0</v>
      </c>
      <c r="FY91" s="15"/>
      <c r="FZ91" s="15"/>
      <c r="GA91" s="15"/>
    </row>
    <row r="92" spans="1:183" ht="29.25" customHeight="1" x14ac:dyDescent="0.2">
      <c r="A92" s="87" t="s">
        <v>153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9"/>
      <c r="AK92" s="16"/>
      <c r="AL92" s="16"/>
      <c r="AM92" s="16"/>
      <c r="AN92" s="16"/>
      <c r="AO92" s="16"/>
      <c r="AP92" s="16"/>
      <c r="AQ92" s="74"/>
      <c r="AR92" s="75"/>
      <c r="AS92" s="75"/>
      <c r="AT92" s="75"/>
      <c r="AU92" s="75"/>
      <c r="AV92" s="74" t="s">
        <v>181</v>
      </c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6"/>
      <c r="BH92" s="74" t="s">
        <v>174</v>
      </c>
      <c r="BI92" s="75"/>
      <c r="BJ92" s="75"/>
      <c r="BK92" s="75"/>
      <c r="BL92" s="75"/>
      <c r="BM92" s="74" t="s">
        <v>100</v>
      </c>
      <c r="BN92" s="75"/>
      <c r="BO92" s="75"/>
      <c r="BP92" s="75"/>
      <c r="BQ92" s="75"/>
      <c r="BR92" s="83">
        <v>70000</v>
      </c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4"/>
      <c r="CF92" s="4"/>
      <c r="CG92" s="4"/>
      <c r="CH92" s="4"/>
      <c r="CI92" s="5"/>
      <c r="CJ92" s="83">
        <v>70000</v>
      </c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3">
        <v>60687.06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5"/>
      <c r="DM92" s="83">
        <v>0</v>
      </c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5"/>
      <c r="DY92" s="83">
        <v>0</v>
      </c>
      <c r="DZ92" s="84"/>
      <c r="EA92" s="84"/>
      <c r="EB92" s="84"/>
      <c r="EC92" s="84"/>
      <c r="ED92" s="84"/>
      <c r="EE92" s="84"/>
      <c r="EF92" s="84"/>
      <c r="EG92" s="84"/>
      <c r="EH92" s="4"/>
      <c r="EI92" s="4"/>
      <c r="EJ92" s="4"/>
      <c r="EK92" s="5"/>
      <c r="EL92" s="83">
        <f>CW92</f>
        <v>60687.06</v>
      </c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5"/>
      <c r="EY92" s="83">
        <f>BR92-CW92</f>
        <v>9312.9400000000023</v>
      </c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5"/>
      <c r="FL92" s="83">
        <f>CJ92-CW92</f>
        <v>9312.9400000000023</v>
      </c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6">
        <f>CV92-DI92</f>
        <v>0</v>
      </c>
      <c r="FY92" s="15"/>
      <c r="FZ92" s="15"/>
      <c r="GA92" s="15"/>
    </row>
    <row r="93" spans="1:183" ht="33.75" customHeight="1" x14ac:dyDescent="0.2">
      <c r="A93" s="71" t="s">
        <v>73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3"/>
      <c r="AH93" s="11"/>
      <c r="AI93" s="11"/>
      <c r="AJ93" s="11"/>
      <c r="AK93" s="16"/>
      <c r="AL93" s="16"/>
      <c r="AM93" s="16"/>
      <c r="AN93" s="16"/>
      <c r="AO93" s="16"/>
      <c r="AP93" s="16"/>
      <c r="AQ93" s="93"/>
      <c r="AR93" s="75"/>
      <c r="AS93" s="75"/>
      <c r="AT93" s="75"/>
      <c r="AU93" s="75"/>
      <c r="AV93" s="93" t="s">
        <v>155</v>
      </c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6"/>
      <c r="BH93" s="93"/>
      <c r="BI93" s="75"/>
      <c r="BJ93" s="75"/>
      <c r="BK93" s="75"/>
      <c r="BL93" s="75"/>
      <c r="BM93" s="93"/>
      <c r="BN93" s="75"/>
      <c r="BO93" s="75"/>
      <c r="BP93" s="75"/>
      <c r="BQ93" s="75"/>
      <c r="BR93" s="90">
        <f>BR94+BR95</f>
        <v>10000</v>
      </c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6"/>
      <c r="CF93" s="6"/>
      <c r="CG93" s="6"/>
      <c r="CH93" s="6"/>
      <c r="CI93" s="7"/>
      <c r="CJ93" s="90">
        <f>CJ94+CJ95</f>
        <v>10000</v>
      </c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151"/>
      <c r="CW93" s="90">
        <f>CW94+CW95</f>
        <v>0</v>
      </c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151"/>
      <c r="DM93" s="90">
        <v>0</v>
      </c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7"/>
      <c r="DY93" s="90">
        <v>0</v>
      </c>
      <c r="DZ93" s="91"/>
      <c r="EA93" s="91"/>
      <c r="EB93" s="91"/>
      <c r="EC93" s="91"/>
      <c r="ED93" s="91"/>
      <c r="EE93" s="91"/>
      <c r="EF93" s="91"/>
      <c r="EG93" s="91"/>
      <c r="EH93" s="6"/>
      <c r="EI93" s="6"/>
      <c r="EJ93" s="6"/>
      <c r="EK93" s="7"/>
      <c r="EL93" s="90">
        <f>CW93</f>
        <v>0</v>
      </c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151"/>
      <c r="EY93" s="90">
        <f>BR93-CW93</f>
        <v>10000</v>
      </c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151"/>
      <c r="FL93" s="90">
        <f>CJ93-CW93</f>
        <v>10000</v>
      </c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219">
        <f>CV93-DI93</f>
        <v>0</v>
      </c>
      <c r="FY93" s="15"/>
      <c r="FZ93" s="15"/>
      <c r="GA93" s="15"/>
    </row>
    <row r="94" spans="1:183" ht="29.25" customHeight="1" x14ac:dyDescent="0.2">
      <c r="A94" s="102" t="s">
        <v>154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4"/>
      <c r="AK94" s="16"/>
      <c r="AL94" s="16"/>
      <c r="AM94" s="16"/>
      <c r="AN94" s="16"/>
      <c r="AO94" s="16"/>
      <c r="AP94" s="16"/>
      <c r="AQ94" s="74"/>
      <c r="AR94" s="75"/>
      <c r="AS94" s="75"/>
      <c r="AT94" s="75"/>
      <c r="AU94" s="75"/>
      <c r="AV94" s="74" t="s">
        <v>156</v>
      </c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6"/>
      <c r="BH94" s="74" t="s">
        <v>174</v>
      </c>
      <c r="BI94" s="75"/>
      <c r="BJ94" s="75"/>
      <c r="BK94" s="75"/>
      <c r="BL94" s="75"/>
      <c r="BM94" s="74" t="s">
        <v>100</v>
      </c>
      <c r="BN94" s="75"/>
      <c r="BO94" s="75"/>
      <c r="BP94" s="75"/>
      <c r="BQ94" s="75"/>
      <c r="BR94" s="83">
        <v>5000</v>
      </c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4"/>
      <c r="CF94" s="4"/>
      <c r="CG94" s="4"/>
      <c r="CH94" s="4"/>
      <c r="CI94" s="5"/>
      <c r="CJ94" s="83">
        <v>5000</v>
      </c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5"/>
      <c r="CW94" s="83">
        <v>0</v>
      </c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5"/>
      <c r="DM94" s="83">
        <v>0</v>
      </c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5"/>
      <c r="DY94" s="83">
        <v>0</v>
      </c>
      <c r="DZ94" s="84"/>
      <c r="EA94" s="84"/>
      <c r="EB94" s="84"/>
      <c r="EC94" s="84"/>
      <c r="ED94" s="84"/>
      <c r="EE94" s="84"/>
      <c r="EF94" s="84"/>
      <c r="EG94" s="84"/>
      <c r="EH94" s="4"/>
      <c r="EI94" s="4"/>
      <c r="EJ94" s="4"/>
      <c r="EK94" s="5"/>
      <c r="EL94" s="83">
        <f>CW94</f>
        <v>0</v>
      </c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5"/>
      <c r="EY94" s="83">
        <f>BR94-CW94</f>
        <v>5000</v>
      </c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5"/>
      <c r="FL94" s="83">
        <f>CJ94-CW94</f>
        <v>5000</v>
      </c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6">
        <f>CV94-DI94</f>
        <v>0</v>
      </c>
      <c r="FY94" s="15"/>
      <c r="FZ94" s="15"/>
      <c r="GA94" s="15"/>
    </row>
    <row r="95" spans="1:183" ht="33.75" customHeight="1" x14ac:dyDescent="0.2">
      <c r="A95" s="102" t="s">
        <v>182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4"/>
      <c r="AK95" s="16"/>
      <c r="AL95" s="16"/>
      <c r="AM95" s="16"/>
      <c r="AN95" s="16"/>
      <c r="AO95" s="16"/>
      <c r="AP95" s="16"/>
      <c r="AQ95" s="74"/>
      <c r="AR95" s="75"/>
      <c r="AS95" s="75"/>
      <c r="AT95" s="75"/>
      <c r="AU95" s="75"/>
      <c r="AV95" s="74" t="s">
        <v>183</v>
      </c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6"/>
      <c r="BH95" s="74" t="s">
        <v>112</v>
      </c>
      <c r="BI95" s="75"/>
      <c r="BJ95" s="75"/>
      <c r="BK95" s="75"/>
      <c r="BL95" s="75"/>
      <c r="BM95" s="74" t="s">
        <v>100</v>
      </c>
      <c r="BN95" s="75"/>
      <c r="BO95" s="75"/>
      <c r="BP95" s="75"/>
      <c r="BQ95" s="75"/>
      <c r="BR95" s="83">
        <v>5000</v>
      </c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4"/>
      <c r="CF95" s="4"/>
      <c r="CG95" s="4"/>
      <c r="CH95" s="4"/>
      <c r="CI95" s="5"/>
      <c r="CJ95" s="83">
        <v>5000</v>
      </c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5"/>
      <c r="CW95" s="83">
        <v>0</v>
      </c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5"/>
      <c r="DM95" s="83">
        <v>0</v>
      </c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5"/>
      <c r="DY95" s="83">
        <v>0</v>
      </c>
      <c r="DZ95" s="84"/>
      <c r="EA95" s="84"/>
      <c r="EB95" s="84"/>
      <c r="EC95" s="84"/>
      <c r="ED95" s="84"/>
      <c r="EE95" s="84"/>
      <c r="EF95" s="84"/>
      <c r="EG95" s="84"/>
      <c r="EH95" s="4"/>
      <c r="EI95" s="4"/>
      <c r="EJ95" s="4"/>
      <c r="EK95" s="5"/>
      <c r="EL95" s="83">
        <f>CW95</f>
        <v>0</v>
      </c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5"/>
      <c r="EY95" s="83">
        <f>BR95-CW95</f>
        <v>5000</v>
      </c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5"/>
      <c r="FL95" s="83">
        <f>CJ95-CW95</f>
        <v>5000</v>
      </c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6">
        <f>CV95-DI95</f>
        <v>0</v>
      </c>
      <c r="FY95" s="15"/>
      <c r="FZ95" s="15"/>
      <c r="GA95" s="15"/>
    </row>
    <row r="96" spans="1:183" ht="33.75" customHeight="1" x14ac:dyDescent="0.2">
      <c r="A96" s="71" t="s">
        <v>73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3"/>
      <c r="AH96" s="11"/>
      <c r="AI96" s="11"/>
      <c r="AJ96" s="11"/>
      <c r="AK96" s="16"/>
      <c r="AL96" s="16"/>
      <c r="AM96" s="16"/>
      <c r="AN96" s="16"/>
      <c r="AO96" s="16"/>
      <c r="AP96" s="16"/>
      <c r="AQ96" s="93"/>
      <c r="AR96" s="75"/>
      <c r="AS96" s="75"/>
      <c r="AT96" s="75"/>
      <c r="AU96" s="75"/>
      <c r="AV96" s="93" t="s">
        <v>74</v>
      </c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6"/>
      <c r="BH96" s="93"/>
      <c r="BI96" s="75"/>
      <c r="BJ96" s="75"/>
      <c r="BK96" s="75"/>
      <c r="BL96" s="75"/>
      <c r="BM96" s="93"/>
      <c r="BN96" s="75"/>
      <c r="BO96" s="75"/>
      <c r="BP96" s="75"/>
      <c r="BQ96" s="75"/>
      <c r="BR96" s="90">
        <f>BR97+BR99+BR102+BR106+BR101+BR105+BR103</f>
        <v>668100</v>
      </c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6"/>
      <c r="CF96" s="6"/>
      <c r="CG96" s="6"/>
      <c r="CH96" s="6"/>
      <c r="CI96" s="7"/>
      <c r="CJ96" s="90">
        <f>CJ97+CJ99+CJ102+CJ106+CJ101+CJ105+CJ103</f>
        <v>668100</v>
      </c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151"/>
      <c r="CW96" s="90">
        <f>CW97+CW99+CW102+CW106+CW101+CW105+CW103</f>
        <v>584262.59000000008</v>
      </c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151"/>
      <c r="DM96" s="90">
        <v>0</v>
      </c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7"/>
      <c r="DY96" s="90">
        <v>0</v>
      </c>
      <c r="DZ96" s="91"/>
      <c r="EA96" s="91"/>
      <c r="EB96" s="91"/>
      <c r="EC96" s="91"/>
      <c r="ED96" s="91"/>
      <c r="EE96" s="91"/>
      <c r="EF96" s="91"/>
      <c r="EG96" s="91"/>
      <c r="EH96" s="6"/>
      <c r="EI96" s="6"/>
      <c r="EJ96" s="6"/>
      <c r="EK96" s="7"/>
      <c r="EL96" s="90">
        <f t="shared" si="18"/>
        <v>584262.59000000008</v>
      </c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151"/>
      <c r="EY96" s="90">
        <f t="shared" si="19"/>
        <v>83837.409999999916</v>
      </c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151"/>
      <c r="FL96" s="90">
        <f t="shared" si="20"/>
        <v>83837.409999999916</v>
      </c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219">
        <f t="shared" si="21"/>
        <v>0</v>
      </c>
      <c r="FY96" s="15"/>
      <c r="FZ96" s="15"/>
      <c r="GA96" s="15"/>
    </row>
    <row r="97" spans="1:183" ht="45.75" customHeight="1" x14ac:dyDescent="0.2">
      <c r="A97" s="102" t="s">
        <v>210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4"/>
      <c r="AK97" s="16"/>
      <c r="AL97" s="16"/>
      <c r="AM97" s="16"/>
      <c r="AN97" s="16"/>
      <c r="AO97" s="16"/>
      <c r="AP97" s="16"/>
      <c r="AQ97" s="74"/>
      <c r="AR97" s="75"/>
      <c r="AS97" s="75"/>
      <c r="AT97" s="75"/>
      <c r="AU97" s="75"/>
      <c r="AV97" s="74" t="s">
        <v>133</v>
      </c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6"/>
      <c r="BH97" s="74"/>
      <c r="BI97" s="75"/>
      <c r="BJ97" s="75"/>
      <c r="BK97" s="75"/>
      <c r="BL97" s="75"/>
      <c r="BM97" s="74"/>
      <c r="BN97" s="75"/>
      <c r="BO97" s="75"/>
      <c r="BP97" s="75"/>
      <c r="BQ97" s="75"/>
      <c r="BR97" s="83">
        <v>53000</v>
      </c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4"/>
      <c r="CF97" s="4"/>
      <c r="CG97" s="4"/>
      <c r="CH97" s="4"/>
      <c r="CI97" s="5"/>
      <c r="CJ97" s="83">
        <v>53000</v>
      </c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5"/>
      <c r="CW97" s="83">
        <v>53000</v>
      </c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5"/>
      <c r="DM97" s="83">
        <v>0</v>
      </c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5"/>
      <c r="DY97" s="83">
        <v>0</v>
      </c>
      <c r="DZ97" s="84"/>
      <c r="EA97" s="84"/>
      <c r="EB97" s="84"/>
      <c r="EC97" s="84"/>
      <c r="ED97" s="84"/>
      <c r="EE97" s="84"/>
      <c r="EF97" s="84"/>
      <c r="EG97" s="84"/>
      <c r="EH97" s="4"/>
      <c r="EI97" s="4"/>
      <c r="EJ97" s="4"/>
      <c r="EK97" s="5"/>
      <c r="EL97" s="83">
        <f t="shared" si="18"/>
        <v>53000</v>
      </c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5"/>
      <c r="EY97" s="83">
        <f t="shared" si="19"/>
        <v>0</v>
      </c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5"/>
      <c r="FL97" s="83">
        <f t="shared" ref="FL97:FL106" si="22">CJ97-CW97</f>
        <v>0</v>
      </c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6">
        <f t="shared" si="21"/>
        <v>0</v>
      </c>
      <c r="FY97" s="15"/>
      <c r="FZ97" s="15"/>
      <c r="GA97" s="15"/>
    </row>
    <row r="98" spans="1:183" ht="24.75" customHeight="1" x14ac:dyDescent="0.2">
      <c r="A98" s="109" t="s">
        <v>75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6"/>
      <c r="AL98" s="16"/>
      <c r="AM98" s="16"/>
      <c r="AN98" s="16"/>
      <c r="AO98" s="16"/>
      <c r="AP98" s="16"/>
      <c r="AQ98" s="74"/>
      <c r="AR98" s="75"/>
      <c r="AS98" s="75"/>
      <c r="AT98" s="75"/>
      <c r="AU98" s="75"/>
      <c r="AV98" s="74" t="s">
        <v>133</v>
      </c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6"/>
      <c r="BH98" s="74" t="s">
        <v>112</v>
      </c>
      <c r="BI98" s="75"/>
      <c r="BJ98" s="75"/>
      <c r="BK98" s="75"/>
      <c r="BL98" s="75"/>
      <c r="BM98" s="74" t="s">
        <v>100</v>
      </c>
      <c r="BN98" s="75"/>
      <c r="BO98" s="75"/>
      <c r="BP98" s="75"/>
      <c r="BQ98" s="75"/>
      <c r="BR98" s="83">
        <v>53000</v>
      </c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4"/>
      <c r="CF98" s="4"/>
      <c r="CG98" s="4"/>
      <c r="CH98" s="4"/>
      <c r="CI98" s="5"/>
      <c r="CJ98" s="83">
        <v>53000</v>
      </c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3">
        <v>53000</v>
      </c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5"/>
      <c r="DM98" s="83">
        <v>0</v>
      </c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5"/>
      <c r="DY98" s="83">
        <v>0</v>
      </c>
      <c r="DZ98" s="84"/>
      <c r="EA98" s="84"/>
      <c r="EB98" s="84"/>
      <c r="EC98" s="84"/>
      <c r="ED98" s="84"/>
      <c r="EE98" s="84"/>
      <c r="EF98" s="84"/>
      <c r="EG98" s="84"/>
      <c r="EH98" s="4"/>
      <c r="EI98" s="4"/>
      <c r="EJ98" s="4"/>
      <c r="EK98" s="5"/>
      <c r="EL98" s="83">
        <f t="shared" si="18"/>
        <v>53000</v>
      </c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5"/>
      <c r="EY98" s="83">
        <f t="shared" si="19"/>
        <v>0</v>
      </c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5"/>
      <c r="FL98" s="83">
        <f t="shared" si="22"/>
        <v>0</v>
      </c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6">
        <f t="shared" si="21"/>
        <v>0</v>
      </c>
      <c r="FY98" s="15"/>
      <c r="FZ98" s="15"/>
      <c r="GA98" s="15"/>
    </row>
    <row r="99" spans="1:183" ht="33.75" customHeight="1" x14ac:dyDescent="0.2">
      <c r="A99" s="102" t="s">
        <v>153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16"/>
      <c r="AL99" s="16"/>
      <c r="AM99" s="16"/>
      <c r="AN99" s="16"/>
      <c r="AO99" s="16"/>
      <c r="AP99" s="16"/>
      <c r="AQ99" s="74"/>
      <c r="AR99" s="75"/>
      <c r="AS99" s="75"/>
      <c r="AT99" s="75"/>
      <c r="AU99" s="75"/>
      <c r="AV99" s="74" t="s">
        <v>157</v>
      </c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6"/>
      <c r="BH99" s="74"/>
      <c r="BI99" s="75"/>
      <c r="BJ99" s="75"/>
      <c r="BK99" s="75"/>
      <c r="BL99" s="75"/>
      <c r="BM99" s="74"/>
      <c r="BN99" s="75"/>
      <c r="BO99" s="75"/>
      <c r="BP99" s="75"/>
      <c r="BQ99" s="75"/>
      <c r="BR99" s="83">
        <f>BR100</f>
        <v>431500</v>
      </c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4"/>
      <c r="CF99" s="4"/>
      <c r="CG99" s="4"/>
      <c r="CH99" s="4"/>
      <c r="CI99" s="5"/>
      <c r="CJ99" s="83">
        <f>CJ100</f>
        <v>431500</v>
      </c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3">
        <f>CW100</f>
        <v>364580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5"/>
      <c r="DM99" s="83">
        <v>0</v>
      </c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5"/>
      <c r="DY99" s="83">
        <v>0</v>
      </c>
      <c r="DZ99" s="84"/>
      <c r="EA99" s="84"/>
      <c r="EB99" s="84"/>
      <c r="EC99" s="84"/>
      <c r="ED99" s="84"/>
      <c r="EE99" s="84"/>
      <c r="EF99" s="84"/>
      <c r="EG99" s="84"/>
      <c r="EH99" s="4"/>
      <c r="EI99" s="4"/>
      <c r="EJ99" s="4"/>
      <c r="EK99" s="5"/>
      <c r="EL99" s="83">
        <f t="shared" ref="EL99:EL106" si="23">CW99</f>
        <v>364580</v>
      </c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5"/>
      <c r="EY99" s="83">
        <f t="shared" ref="EY99:EY106" si="24">BR99-CW99</f>
        <v>66920</v>
      </c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5"/>
      <c r="FL99" s="83">
        <f t="shared" si="22"/>
        <v>66920</v>
      </c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6">
        <f t="shared" ref="FX99:FX106" si="25">CV99-DI99</f>
        <v>0</v>
      </c>
      <c r="FY99" s="15"/>
      <c r="FZ99" s="15"/>
      <c r="GA99" s="15"/>
    </row>
    <row r="100" spans="1:183" ht="24.75" customHeight="1" x14ac:dyDescent="0.2">
      <c r="A100" s="109" t="s">
        <v>75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6"/>
      <c r="AL100" s="16"/>
      <c r="AM100" s="16"/>
      <c r="AN100" s="16"/>
      <c r="AO100" s="16"/>
      <c r="AP100" s="16"/>
      <c r="AQ100" s="74"/>
      <c r="AR100" s="75"/>
      <c r="AS100" s="75"/>
      <c r="AT100" s="75"/>
      <c r="AU100" s="75"/>
      <c r="AV100" s="74" t="s">
        <v>157</v>
      </c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6"/>
      <c r="BH100" s="74" t="s">
        <v>111</v>
      </c>
      <c r="BI100" s="75"/>
      <c r="BJ100" s="75"/>
      <c r="BK100" s="75"/>
      <c r="BL100" s="75"/>
      <c r="BM100" s="74" t="s">
        <v>100</v>
      </c>
      <c r="BN100" s="75"/>
      <c r="BO100" s="75"/>
      <c r="BP100" s="75"/>
      <c r="BQ100" s="75"/>
      <c r="BR100" s="83">
        <v>431500</v>
      </c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4"/>
      <c r="CF100" s="4"/>
      <c r="CG100" s="4"/>
      <c r="CH100" s="4"/>
      <c r="CI100" s="5"/>
      <c r="CJ100" s="83">
        <v>431500</v>
      </c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3">
        <v>364580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5"/>
      <c r="DM100" s="83">
        <v>0</v>
      </c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5"/>
      <c r="DY100" s="83">
        <v>0</v>
      </c>
      <c r="DZ100" s="84"/>
      <c r="EA100" s="84"/>
      <c r="EB100" s="84"/>
      <c r="EC100" s="84"/>
      <c r="ED100" s="84"/>
      <c r="EE100" s="84"/>
      <c r="EF100" s="84"/>
      <c r="EG100" s="84"/>
      <c r="EH100" s="4"/>
      <c r="EI100" s="4"/>
      <c r="EJ100" s="4"/>
      <c r="EK100" s="5"/>
      <c r="EL100" s="83">
        <f t="shared" si="23"/>
        <v>364580</v>
      </c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5"/>
      <c r="EY100" s="83">
        <f t="shared" si="24"/>
        <v>66920</v>
      </c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5"/>
      <c r="FL100" s="83">
        <f t="shared" si="22"/>
        <v>66920</v>
      </c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6">
        <f t="shared" si="25"/>
        <v>0</v>
      </c>
      <c r="FY100" s="15"/>
      <c r="FZ100" s="15"/>
      <c r="GA100" s="15"/>
    </row>
    <row r="101" spans="1:183" s="53" customFormat="1" ht="24.75" customHeight="1" x14ac:dyDescent="0.2">
      <c r="A101" s="109" t="s">
        <v>75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6"/>
      <c r="AL101" s="16"/>
      <c r="AM101" s="16"/>
      <c r="AN101" s="16"/>
      <c r="AO101" s="16"/>
      <c r="AP101" s="16"/>
      <c r="AQ101" s="74"/>
      <c r="AR101" s="75"/>
      <c r="AS101" s="75"/>
      <c r="AT101" s="75"/>
      <c r="AU101" s="75"/>
      <c r="AV101" s="74" t="s">
        <v>157</v>
      </c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6"/>
      <c r="BH101" s="74" t="s">
        <v>174</v>
      </c>
      <c r="BI101" s="75"/>
      <c r="BJ101" s="75"/>
      <c r="BK101" s="75"/>
      <c r="BL101" s="75"/>
      <c r="BM101" s="74" t="s">
        <v>100</v>
      </c>
      <c r="BN101" s="75"/>
      <c r="BO101" s="75"/>
      <c r="BP101" s="75"/>
      <c r="BQ101" s="75"/>
      <c r="BR101" s="83">
        <v>50000</v>
      </c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51"/>
      <c r="CF101" s="51"/>
      <c r="CG101" s="51"/>
      <c r="CH101" s="51"/>
      <c r="CI101" s="52"/>
      <c r="CJ101" s="83">
        <v>50000</v>
      </c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3">
        <v>48750</v>
      </c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5"/>
      <c r="DM101" s="83">
        <v>0</v>
      </c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52"/>
      <c r="DY101" s="83">
        <v>0</v>
      </c>
      <c r="DZ101" s="84"/>
      <c r="EA101" s="84"/>
      <c r="EB101" s="84"/>
      <c r="EC101" s="84"/>
      <c r="ED101" s="84"/>
      <c r="EE101" s="84"/>
      <c r="EF101" s="84"/>
      <c r="EG101" s="84"/>
      <c r="EH101" s="51"/>
      <c r="EI101" s="51"/>
      <c r="EJ101" s="51"/>
      <c r="EK101" s="52"/>
      <c r="EL101" s="83">
        <f t="shared" si="23"/>
        <v>48750</v>
      </c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5"/>
      <c r="EY101" s="83">
        <f t="shared" si="24"/>
        <v>1250</v>
      </c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5"/>
      <c r="FL101" s="83">
        <f t="shared" ref="FL101" si="26">CJ101-CW101</f>
        <v>1250</v>
      </c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6">
        <f t="shared" si="25"/>
        <v>0</v>
      </c>
      <c r="FY101" s="15"/>
      <c r="FZ101" s="15"/>
      <c r="GA101" s="15"/>
    </row>
    <row r="102" spans="1:183" ht="24.75" customHeight="1" x14ac:dyDescent="0.2">
      <c r="A102" s="80" t="s">
        <v>184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2"/>
      <c r="AK102" s="16"/>
      <c r="AL102" s="16"/>
      <c r="AM102" s="16"/>
      <c r="AN102" s="16"/>
      <c r="AO102" s="16"/>
      <c r="AP102" s="16"/>
      <c r="AQ102" s="74"/>
      <c r="AR102" s="75"/>
      <c r="AS102" s="75"/>
      <c r="AT102" s="75"/>
      <c r="AU102" s="75"/>
      <c r="AV102" s="74" t="s">
        <v>185</v>
      </c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6"/>
      <c r="BH102" s="74" t="s">
        <v>111</v>
      </c>
      <c r="BI102" s="75"/>
      <c r="BJ102" s="75"/>
      <c r="BK102" s="75"/>
      <c r="BL102" s="75"/>
      <c r="BM102" s="74" t="s">
        <v>100</v>
      </c>
      <c r="BN102" s="75"/>
      <c r="BO102" s="75"/>
      <c r="BP102" s="75"/>
      <c r="BQ102" s="75"/>
      <c r="BR102" s="83">
        <v>30400</v>
      </c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4"/>
      <c r="CF102" s="4"/>
      <c r="CG102" s="4"/>
      <c r="CH102" s="4"/>
      <c r="CI102" s="5"/>
      <c r="CJ102" s="83">
        <v>30400</v>
      </c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3">
        <v>30400</v>
      </c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5"/>
      <c r="DM102" s="83">
        <v>0</v>
      </c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5"/>
      <c r="DY102" s="83">
        <v>0</v>
      </c>
      <c r="DZ102" s="84"/>
      <c r="EA102" s="84"/>
      <c r="EB102" s="84"/>
      <c r="EC102" s="84"/>
      <c r="ED102" s="84"/>
      <c r="EE102" s="84"/>
      <c r="EF102" s="84"/>
      <c r="EG102" s="84"/>
      <c r="EH102" s="4"/>
      <c r="EI102" s="4"/>
      <c r="EJ102" s="4"/>
      <c r="EK102" s="5"/>
      <c r="EL102" s="83">
        <f t="shared" si="23"/>
        <v>30400</v>
      </c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5"/>
      <c r="EY102" s="83">
        <f t="shared" si="24"/>
        <v>0</v>
      </c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5"/>
      <c r="FL102" s="83">
        <f t="shared" si="22"/>
        <v>0</v>
      </c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6">
        <f t="shared" si="25"/>
        <v>0</v>
      </c>
      <c r="FY102" s="15"/>
      <c r="FZ102" s="15"/>
      <c r="GA102" s="15"/>
    </row>
    <row r="103" spans="1:183" s="70" customFormat="1" ht="24.75" customHeight="1" x14ac:dyDescent="0.2">
      <c r="A103" s="80" t="s">
        <v>184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2"/>
      <c r="AK103" s="16"/>
      <c r="AL103" s="16"/>
      <c r="AM103" s="16"/>
      <c r="AN103" s="16"/>
      <c r="AO103" s="16"/>
      <c r="AP103" s="16"/>
      <c r="AQ103" s="74"/>
      <c r="AR103" s="75"/>
      <c r="AS103" s="75"/>
      <c r="AT103" s="75"/>
      <c r="AU103" s="75"/>
      <c r="AV103" s="74" t="s">
        <v>185</v>
      </c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6"/>
      <c r="BH103" s="74" t="s">
        <v>111</v>
      </c>
      <c r="BI103" s="75"/>
      <c r="BJ103" s="75"/>
      <c r="BK103" s="75"/>
      <c r="BL103" s="75"/>
      <c r="BM103" s="74" t="s">
        <v>206</v>
      </c>
      <c r="BN103" s="75"/>
      <c r="BO103" s="75"/>
      <c r="BP103" s="75"/>
      <c r="BQ103" s="75"/>
      <c r="BR103" s="83">
        <v>15000</v>
      </c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68"/>
      <c r="CF103" s="68"/>
      <c r="CG103" s="68"/>
      <c r="CH103" s="68"/>
      <c r="CI103" s="69"/>
      <c r="CJ103" s="83">
        <v>15000</v>
      </c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3">
        <v>0</v>
      </c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5"/>
      <c r="DM103" s="83">
        <v>0</v>
      </c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69"/>
      <c r="DY103" s="83">
        <v>0</v>
      </c>
      <c r="DZ103" s="84"/>
      <c r="EA103" s="84"/>
      <c r="EB103" s="84"/>
      <c r="EC103" s="84"/>
      <c r="ED103" s="84"/>
      <c r="EE103" s="84"/>
      <c r="EF103" s="84"/>
      <c r="EG103" s="84"/>
      <c r="EH103" s="68"/>
      <c r="EI103" s="68"/>
      <c r="EJ103" s="68"/>
      <c r="EK103" s="69"/>
      <c r="EL103" s="83">
        <f t="shared" ref="EL103" si="27">CW103</f>
        <v>0</v>
      </c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5"/>
      <c r="EY103" s="83">
        <f t="shared" ref="EY103" si="28">BR103-CW103</f>
        <v>15000</v>
      </c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5"/>
      <c r="FL103" s="83">
        <f t="shared" ref="FL103" si="29">CJ103-CW103</f>
        <v>15000</v>
      </c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6">
        <f t="shared" ref="FX103" si="30">CV103-DI103</f>
        <v>0</v>
      </c>
      <c r="FY103" s="15"/>
      <c r="FZ103" s="15"/>
      <c r="GA103" s="15"/>
    </row>
    <row r="104" spans="1:183" ht="37.5" customHeight="1" x14ac:dyDescent="0.2">
      <c r="A104" s="80" t="s">
        <v>186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2"/>
      <c r="AK104" s="16"/>
      <c r="AL104" s="16"/>
      <c r="AM104" s="16"/>
      <c r="AN104" s="16"/>
      <c r="AO104" s="16"/>
      <c r="AP104" s="16"/>
      <c r="AQ104" s="74"/>
      <c r="AR104" s="75"/>
      <c r="AS104" s="75"/>
      <c r="AT104" s="75"/>
      <c r="AU104" s="75"/>
      <c r="AV104" s="74" t="s">
        <v>187</v>
      </c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6"/>
      <c r="BH104" s="74" t="s">
        <v>112</v>
      </c>
      <c r="BI104" s="75"/>
      <c r="BJ104" s="75"/>
      <c r="BK104" s="75"/>
      <c r="BL104" s="75"/>
      <c r="BM104" s="74" t="s">
        <v>100</v>
      </c>
      <c r="BN104" s="75"/>
      <c r="BO104" s="75"/>
      <c r="BP104" s="75"/>
      <c r="BQ104" s="75"/>
      <c r="BR104" s="83">
        <v>28600</v>
      </c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4"/>
      <c r="CF104" s="4"/>
      <c r="CG104" s="4"/>
      <c r="CH104" s="4"/>
      <c r="CI104" s="5"/>
      <c r="CJ104" s="83">
        <v>28600</v>
      </c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3">
        <v>0</v>
      </c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5"/>
      <c r="DM104" s="83">
        <v>0</v>
      </c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5"/>
      <c r="DY104" s="83">
        <v>0</v>
      </c>
      <c r="DZ104" s="84"/>
      <c r="EA104" s="84"/>
      <c r="EB104" s="84"/>
      <c r="EC104" s="84"/>
      <c r="ED104" s="84"/>
      <c r="EE104" s="84"/>
      <c r="EF104" s="84"/>
      <c r="EG104" s="84"/>
      <c r="EH104" s="4"/>
      <c r="EI104" s="4"/>
      <c r="EJ104" s="4"/>
      <c r="EK104" s="5"/>
      <c r="EL104" s="83">
        <f t="shared" si="23"/>
        <v>0</v>
      </c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5"/>
      <c r="EY104" s="83">
        <f t="shared" si="24"/>
        <v>28600</v>
      </c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5"/>
      <c r="FL104" s="83">
        <f t="shared" si="22"/>
        <v>28600</v>
      </c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6">
        <f t="shared" si="25"/>
        <v>0</v>
      </c>
      <c r="FY104" s="15"/>
      <c r="FZ104" s="15"/>
      <c r="GA104" s="15"/>
    </row>
    <row r="105" spans="1:183" s="67" customFormat="1" ht="37.5" customHeight="1" x14ac:dyDescent="0.2">
      <c r="A105" s="80" t="s">
        <v>186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2"/>
      <c r="AK105" s="16"/>
      <c r="AL105" s="16"/>
      <c r="AM105" s="16"/>
      <c r="AN105" s="16"/>
      <c r="AO105" s="16"/>
      <c r="AP105" s="16"/>
      <c r="AQ105" s="74"/>
      <c r="AR105" s="75"/>
      <c r="AS105" s="75"/>
      <c r="AT105" s="75"/>
      <c r="AU105" s="75"/>
      <c r="AV105" s="74" t="s">
        <v>187</v>
      </c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6"/>
      <c r="BH105" s="74" t="s">
        <v>204</v>
      </c>
      <c r="BI105" s="75"/>
      <c r="BJ105" s="75"/>
      <c r="BK105" s="75"/>
      <c r="BL105" s="75"/>
      <c r="BM105" s="74" t="s">
        <v>100</v>
      </c>
      <c r="BN105" s="75"/>
      <c r="BO105" s="75"/>
      <c r="BP105" s="75"/>
      <c r="BQ105" s="75"/>
      <c r="BR105" s="83">
        <v>76400</v>
      </c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65"/>
      <c r="CF105" s="65"/>
      <c r="CG105" s="65"/>
      <c r="CH105" s="65"/>
      <c r="CI105" s="66"/>
      <c r="CJ105" s="83">
        <v>76400</v>
      </c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3">
        <v>76358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5"/>
      <c r="DM105" s="83">
        <v>0</v>
      </c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66"/>
      <c r="DY105" s="83">
        <v>0</v>
      </c>
      <c r="DZ105" s="84"/>
      <c r="EA105" s="84"/>
      <c r="EB105" s="84"/>
      <c r="EC105" s="84"/>
      <c r="ED105" s="84"/>
      <c r="EE105" s="84"/>
      <c r="EF105" s="84"/>
      <c r="EG105" s="84"/>
      <c r="EH105" s="65"/>
      <c r="EI105" s="65"/>
      <c r="EJ105" s="65"/>
      <c r="EK105" s="66"/>
      <c r="EL105" s="83">
        <f t="shared" ref="EL105" si="31">CW105</f>
        <v>76358</v>
      </c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5"/>
      <c r="EY105" s="83">
        <f t="shared" ref="EY105" si="32">BR105-CW105</f>
        <v>42</v>
      </c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5"/>
      <c r="FL105" s="83">
        <f t="shared" ref="FL105" si="33">CJ105-CW105</f>
        <v>42</v>
      </c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6">
        <f t="shared" ref="FX105" si="34">CV105-DI105</f>
        <v>0</v>
      </c>
      <c r="FY105" s="15"/>
      <c r="FZ105" s="15"/>
      <c r="GA105" s="15"/>
    </row>
    <row r="106" spans="1:183" ht="24.75" customHeight="1" x14ac:dyDescent="0.2">
      <c r="A106" s="80" t="s">
        <v>188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2"/>
      <c r="AK106" s="16"/>
      <c r="AL106" s="16"/>
      <c r="AM106" s="16"/>
      <c r="AN106" s="16"/>
      <c r="AO106" s="16"/>
      <c r="AP106" s="16"/>
      <c r="AQ106" s="74"/>
      <c r="AR106" s="75"/>
      <c r="AS106" s="75"/>
      <c r="AT106" s="75"/>
      <c r="AU106" s="75"/>
      <c r="AV106" s="74" t="s">
        <v>189</v>
      </c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6"/>
      <c r="BH106" s="74" t="s">
        <v>111</v>
      </c>
      <c r="BI106" s="75"/>
      <c r="BJ106" s="75"/>
      <c r="BK106" s="75"/>
      <c r="BL106" s="75"/>
      <c r="BM106" s="74" t="s">
        <v>100</v>
      </c>
      <c r="BN106" s="75"/>
      <c r="BO106" s="75"/>
      <c r="BP106" s="75"/>
      <c r="BQ106" s="75"/>
      <c r="BR106" s="83">
        <v>11800</v>
      </c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4"/>
      <c r="CF106" s="4"/>
      <c r="CG106" s="4"/>
      <c r="CH106" s="4"/>
      <c r="CI106" s="5"/>
      <c r="CJ106" s="83">
        <v>11800</v>
      </c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3">
        <v>11174.59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5"/>
      <c r="DM106" s="83">
        <v>0</v>
      </c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5"/>
      <c r="DY106" s="83">
        <v>0</v>
      </c>
      <c r="DZ106" s="84"/>
      <c r="EA106" s="84"/>
      <c r="EB106" s="84"/>
      <c r="EC106" s="84"/>
      <c r="ED106" s="84"/>
      <c r="EE106" s="84"/>
      <c r="EF106" s="84"/>
      <c r="EG106" s="84"/>
      <c r="EH106" s="4"/>
      <c r="EI106" s="4"/>
      <c r="EJ106" s="4"/>
      <c r="EK106" s="5"/>
      <c r="EL106" s="83">
        <f t="shared" si="23"/>
        <v>11174.59</v>
      </c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5"/>
      <c r="EY106" s="83">
        <f t="shared" si="24"/>
        <v>625.40999999999985</v>
      </c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5"/>
      <c r="FL106" s="83">
        <f t="shared" si="22"/>
        <v>625.40999999999985</v>
      </c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6">
        <f t="shared" si="25"/>
        <v>0</v>
      </c>
      <c r="FY106" s="15"/>
      <c r="FZ106" s="15"/>
      <c r="GA106" s="15"/>
    </row>
    <row r="107" spans="1:183" s="18" customFormat="1" ht="17.25" customHeight="1" x14ac:dyDescent="0.2">
      <c r="A107" s="111" t="s">
        <v>165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117"/>
      <c r="AL107" s="118"/>
      <c r="AM107" s="118"/>
      <c r="AN107" s="118"/>
      <c r="AO107" s="118"/>
      <c r="AP107" s="118"/>
      <c r="AQ107" s="77" t="s">
        <v>20</v>
      </c>
      <c r="AR107" s="78"/>
      <c r="AS107" s="78"/>
      <c r="AT107" s="78"/>
      <c r="AU107" s="78"/>
      <c r="AV107" s="77" t="s">
        <v>20</v>
      </c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9"/>
      <c r="BH107" s="77" t="s">
        <v>20</v>
      </c>
      <c r="BI107" s="78"/>
      <c r="BJ107" s="78"/>
      <c r="BK107" s="78"/>
      <c r="BL107" s="78"/>
      <c r="BM107" s="77" t="s">
        <v>20</v>
      </c>
      <c r="BN107" s="78"/>
      <c r="BO107" s="78"/>
      <c r="BP107" s="78"/>
      <c r="BQ107" s="78"/>
      <c r="BR107" s="152" t="s">
        <v>20</v>
      </c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4"/>
      <c r="CJ107" s="152" t="s">
        <v>20</v>
      </c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4"/>
      <c r="CW107" s="152" t="s">
        <v>20</v>
      </c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4"/>
      <c r="DM107" s="152" t="s">
        <v>20</v>
      </c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4"/>
      <c r="DY107" s="152" t="s">
        <v>20</v>
      </c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4"/>
      <c r="EL107" s="152" t="s">
        <v>20</v>
      </c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4"/>
      <c r="EY107" s="152" t="s">
        <v>20</v>
      </c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4"/>
      <c r="FL107" s="152" t="s">
        <v>20</v>
      </c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227"/>
    </row>
    <row r="108" spans="1:183" s="18" customFormat="1" ht="15" customHeight="1" x14ac:dyDescent="0.2">
      <c r="A108" s="97" t="s">
        <v>166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125"/>
      <c r="AL108" s="126"/>
      <c r="AM108" s="126"/>
      <c r="AN108" s="126"/>
      <c r="AO108" s="126"/>
      <c r="AP108" s="126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162">
        <f>BR109</f>
        <v>21000</v>
      </c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55">
        <f>CJ109</f>
        <v>21000</v>
      </c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7"/>
      <c r="CW108" s="162">
        <f>CW109</f>
        <v>21000</v>
      </c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>
        <v>0</v>
      </c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>
        <v>0</v>
      </c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>
        <f>CW108</f>
        <v>21000</v>
      </c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>
        <f>BR108-CW108</f>
        <v>0</v>
      </c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  <c r="FK108" s="162"/>
      <c r="FL108" s="162">
        <f>CJ108-CW108</f>
        <v>0</v>
      </c>
      <c r="FM108" s="162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283"/>
    </row>
    <row r="109" spans="1:183" ht="24.75" customHeight="1" x14ac:dyDescent="0.2">
      <c r="A109" s="80" t="s">
        <v>167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2"/>
      <c r="AK109" s="16"/>
      <c r="AL109" s="16"/>
      <c r="AM109" s="16"/>
      <c r="AN109" s="16"/>
      <c r="AO109" s="16"/>
      <c r="AP109" s="16"/>
      <c r="AQ109" s="74"/>
      <c r="AR109" s="75"/>
      <c r="AS109" s="75"/>
      <c r="AT109" s="75"/>
      <c r="AU109" s="75"/>
      <c r="AV109" s="74" t="s">
        <v>168</v>
      </c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6"/>
      <c r="BH109" s="74" t="s">
        <v>112</v>
      </c>
      <c r="BI109" s="75"/>
      <c r="BJ109" s="75"/>
      <c r="BK109" s="75"/>
      <c r="BL109" s="75"/>
      <c r="BM109" s="74" t="s">
        <v>100</v>
      </c>
      <c r="BN109" s="75"/>
      <c r="BO109" s="75"/>
      <c r="BP109" s="75"/>
      <c r="BQ109" s="75"/>
      <c r="BR109" s="83">
        <v>21000</v>
      </c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4"/>
      <c r="CF109" s="4"/>
      <c r="CG109" s="4"/>
      <c r="CH109" s="4"/>
      <c r="CI109" s="5"/>
      <c r="CJ109" s="83">
        <v>21000</v>
      </c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3">
        <v>21000</v>
      </c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5"/>
      <c r="DM109" s="83">
        <v>0</v>
      </c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5"/>
      <c r="DY109" s="83">
        <v>0</v>
      </c>
      <c r="DZ109" s="84"/>
      <c r="EA109" s="84"/>
      <c r="EB109" s="84"/>
      <c r="EC109" s="84"/>
      <c r="ED109" s="84"/>
      <c r="EE109" s="84"/>
      <c r="EF109" s="84"/>
      <c r="EG109" s="84"/>
      <c r="EH109" s="4"/>
      <c r="EI109" s="4"/>
      <c r="EJ109" s="4"/>
      <c r="EK109" s="5"/>
      <c r="EL109" s="83">
        <f>CW109</f>
        <v>21000</v>
      </c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5"/>
      <c r="EY109" s="83">
        <f>BR109-CW109</f>
        <v>0</v>
      </c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5"/>
      <c r="FL109" s="83">
        <f>CJ109-CW109</f>
        <v>0</v>
      </c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6">
        <f>CV109-DI109</f>
        <v>0</v>
      </c>
      <c r="FY109" s="15"/>
      <c r="FZ109" s="15"/>
      <c r="GA109" s="15"/>
    </row>
    <row r="110" spans="1:183" s="18" customFormat="1" ht="17.25" customHeight="1" x14ac:dyDescent="0.2">
      <c r="A110" s="111" t="s">
        <v>76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3"/>
      <c r="AK110" s="117"/>
      <c r="AL110" s="118"/>
      <c r="AM110" s="118"/>
      <c r="AN110" s="118"/>
      <c r="AO110" s="118"/>
      <c r="AP110" s="118"/>
      <c r="AQ110" s="77" t="s">
        <v>20</v>
      </c>
      <c r="AR110" s="78"/>
      <c r="AS110" s="78"/>
      <c r="AT110" s="78"/>
      <c r="AU110" s="78"/>
      <c r="AV110" s="77" t="s">
        <v>20</v>
      </c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9"/>
      <c r="BH110" s="77" t="s">
        <v>20</v>
      </c>
      <c r="BI110" s="78"/>
      <c r="BJ110" s="78"/>
      <c r="BK110" s="78"/>
      <c r="BL110" s="78"/>
      <c r="BM110" s="77" t="s">
        <v>20</v>
      </c>
      <c r="BN110" s="78"/>
      <c r="BO110" s="78"/>
      <c r="BP110" s="78"/>
      <c r="BQ110" s="78"/>
      <c r="BR110" s="152" t="s">
        <v>20</v>
      </c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4"/>
      <c r="CJ110" s="152" t="s">
        <v>20</v>
      </c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4"/>
      <c r="CW110" s="152" t="s">
        <v>20</v>
      </c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4"/>
      <c r="DM110" s="152" t="s">
        <v>20</v>
      </c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4"/>
      <c r="DY110" s="152" t="s">
        <v>20</v>
      </c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4"/>
      <c r="EL110" s="152" t="s">
        <v>20</v>
      </c>
      <c r="EM110" s="153"/>
      <c r="EN110" s="153"/>
      <c r="EO110" s="153"/>
      <c r="EP110" s="153"/>
      <c r="EQ110" s="153"/>
      <c r="ER110" s="153"/>
      <c r="ES110" s="153"/>
      <c r="ET110" s="153"/>
      <c r="EU110" s="153"/>
      <c r="EV110" s="153"/>
      <c r="EW110" s="153"/>
      <c r="EX110" s="154"/>
      <c r="EY110" s="152" t="s">
        <v>20</v>
      </c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4"/>
      <c r="FL110" s="152" t="s">
        <v>20</v>
      </c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227"/>
    </row>
    <row r="111" spans="1:183" s="18" customFormat="1" ht="15" customHeight="1" x14ac:dyDescent="0.2">
      <c r="A111" s="97" t="s">
        <v>41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125"/>
      <c r="AL111" s="126"/>
      <c r="AM111" s="126"/>
      <c r="AN111" s="126"/>
      <c r="AO111" s="126"/>
      <c r="AP111" s="126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162">
        <f>BR112</f>
        <v>3292500</v>
      </c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55">
        <f>CJ112</f>
        <v>3292500</v>
      </c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7"/>
      <c r="CW111" s="162">
        <f>CW112</f>
        <v>2157319.0299999998</v>
      </c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>
        <v>0</v>
      </c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>
        <v>0</v>
      </c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>
        <f>CW111</f>
        <v>2157319.0299999998</v>
      </c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>
        <f>BR111-CW111</f>
        <v>1135180.9700000002</v>
      </c>
      <c r="EZ111" s="162"/>
      <c r="FA111" s="162"/>
      <c r="FB111" s="162"/>
      <c r="FC111" s="162"/>
      <c r="FD111" s="162"/>
      <c r="FE111" s="162"/>
      <c r="FF111" s="162"/>
      <c r="FG111" s="162"/>
      <c r="FH111" s="162"/>
      <c r="FI111" s="162"/>
      <c r="FJ111" s="162"/>
      <c r="FK111" s="162"/>
      <c r="FL111" s="162">
        <f t="shared" ref="FL111:FL117" si="35">CJ111-CW111</f>
        <v>1135180.9700000002</v>
      </c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283"/>
    </row>
    <row r="112" spans="1:183" ht="26.25" customHeight="1" x14ac:dyDescent="0.2">
      <c r="A112" s="141" t="s">
        <v>53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3"/>
      <c r="AH112" s="11"/>
      <c r="AI112" s="11"/>
      <c r="AJ112" s="11"/>
      <c r="AK112" s="16"/>
      <c r="AL112" s="16"/>
      <c r="AM112" s="16"/>
      <c r="AN112" s="16"/>
      <c r="AO112" s="16"/>
      <c r="AP112" s="16"/>
      <c r="AQ112" s="93"/>
      <c r="AR112" s="75"/>
      <c r="AS112" s="75"/>
      <c r="AT112" s="75"/>
      <c r="AU112" s="75"/>
      <c r="AV112" s="93" t="s">
        <v>61</v>
      </c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6"/>
      <c r="BH112" s="93"/>
      <c r="BI112" s="75"/>
      <c r="BJ112" s="75"/>
      <c r="BK112" s="75"/>
      <c r="BL112" s="75"/>
      <c r="BM112" s="93"/>
      <c r="BN112" s="75"/>
      <c r="BO112" s="75"/>
      <c r="BP112" s="75"/>
      <c r="BQ112" s="75"/>
      <c r="BR112" s="90">
        <f>BR113+BR115</f>
        <v>3292500</v>
      </c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6"/>
      <c r="CF112" s="6"/>
      <c r="CG112" s="6"/>
      <c r="CH112" s="6"/>
      <c r="CI112" s="7"/>
      <c r="CJ112" s="90">
        <f>CJ113+CJ115</f>
        <v>3292500</v>
      </c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151"/>
      <c r="CW112" s="90">
        <f>CW113+CW115</f>
        <v>2157319.0299999998</v>
      </c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151"/>
      <c r="DM112" s="90">
        <v>0</v>
      </c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7"/>
      <c r="DY112" s="90">
        <v>0</v>
      </c>
      <c r="DZ112" s="91"/>
      <c r="EA112" s="91"/>
      <c r="EB112" s="91"/>
      <c r="EC112" s="91"/>
      <c r="ED112" s="91"/>
      <c r="EE112" s="91"/>
      <c r="EF112" s="91"/>
      <c r="EG112" s="91"/>
      <c r="EH112" s="6"/>
      <c r="EI112" s="6"/>
      <c r="EJ112" s="6"/>
      <c r="EK112" s="7"/>
      <c r="EL112" s="90">
        <f>CJ112</f>
        <v>3292500</v>
      </c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151"/>
      <c r="EY112" s="90">
        <f>BR112-CW112</f>
        <v>1135180.9700000002</v>
      </c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151"/>
      <c r="FL112" s="90">
        <f t="shared" si="35"/>
        <v>1135180.9700000002</v>
      </c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219">
        <f>CV112-DI112</f>
        <v>0</v>
      </c>
      <c r="FY112" s="15"/>
      <c r="FZ112" s="15"/>
      <c r="GA112" s="15"/>
    </row>
    <row r="113" spans="1:183" ht="41.25" customHeight="1" x14ac:dyDescent="0.2">
      <c r="A113" s="71" t="s">
        <v>77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5"/>
      <c r="AH113" s="11"/>
      <c r="AI113" s="11"/>
      <c r="AJ113" s="11"/>
      <c r="AK113" s="16"/>
      <c r="AL113" s="16"/>
      <c r="AM113" s="16"/>
      <c r="AN113" s="16"/>
      <c r="AO113" s="16"/>
      <c r="AP113" s="16"/>
      <c r="AQ113" s="93"/>
      <c r="AR113" s="96"/>
      <c r="AS113" s="96"/>
      <c r="AT113" s="96"/>
      <c r="AU113" s="96"/>
      <c r="AV113" s="93" t="s">
        <v>62</v>
      </c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116"/>
      <c r="BH113" s="93"/>
      <c r="BI113" s="96"/>
      <c r="BJ113" s="96"/>
      <c r="BK113" s="96"/>
      <c r="BL113" s="96"/>
      <c r="BM113" s="93"/>
      <c r="BN113" s="96"/>
      <c r="BO113" s="96"/>
      <c r="BP113" s="96"/>
      <c r="BQ113" s="96"/>
      <c r="BR113" s="90">
        <f>BR114</f>
        <v>650500</v>
      </c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6"/>
      <c r="CF113" s="6"/>
      <c r="CG113" s="6"/>
      <c r="CH113" s="6"/>
      <c r="CI113" s="7"/>
      <c r="CJ113" s="90">
        <f>CJ114</f>
        <v>650500</v>
      </c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151"/>
      <c r="CW113" s="83">
        <f>CW114</f>
        <v>306785.05</v>
      </c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5"/>
      <c r="DM113" s="90">
        <v>0</v>
      </c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7"/>
      <c r="DY113" s="90">
        <v>0</v>
      </c>
      <c r="DZ113" s="91"/>
      <c r="EA113" s="91"/>
      <c r="EB113" s="91"/>
      <c r="EC113" s="91"/>
      <c r="ED113" s="91"/>
      <c r="EE113" s="91"/>
      <c r="EF113" s="91"/>
      <c r="EG113" s="91"/>
      <c r="EH113" s="6"/>
      <c r="EI113" s="6"/>
      <c r="EJ113" s="6"/>
      <c r="EK113" s="7"/>
      <c r="EL113" s="90">
        <f>CW113</f>
        <v>306785.05</v>
      </c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151"/>
      <c r="EY113" s="90">
        <f>BR113-CJ113</f>
        <v>0</v>
      </c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151"/>
      <c r="FL113" s="90">
        <f t="shared" si="35"/>
        <v>343714.95</v>
      </c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219"/>
      <c r="FY113" s="15"/>
      <c r="FZ113" s="15"/>
      <c r="GA113" s="15"/>
    </row>
    <row r="114" spans="1:183" ht="36.75" customHeight="1" x14ac:dyDescent="0.2">
      <c r="A114" s="114" t="s">
        <v>42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6"/>
      <c r="AL114" s="16"/>
      <c r="AM114" s="16"/>
      <c r="AN114" s="16"/>
      <c r="AO114" s="16"/>
      <c r="AP114" s="16"/>
      <c r="AQ114" s="74"/>
      <c r="AR114" s="75"/>
      <c r="AS114" s="75"/>
      <c r="AT114" s="75"/>
      <c r="AU114" s="75"/>
      <c r="AV114" s="74" t="s">
        <v>136</v>
      </c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6"/>
      <c r="BH114" s="74" t="s">
        <v>135</v>
      </c>
      <c r="BI114" s="75"/>
      <c r="BJ114" s="75"/>
      <c r="BK114" s="75"/>
      <c r="BL114" s="75"/>
      <c r="BM114" s="74" t="s">
        <v>196</v>
      </c>
      <c r="BN114" s="75"/>
      <c r="BO114" s="75"/>
      <c r="BP114" s="75"/>
      <c r="BQ114" s="75"/>
      <c r="BR114" s="83">
        <v>650500</v>
      </c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4"/>
      <c r="CF114" s="4"/>
      <c r="CG114" s="4"/>
      <c r="CH114" s="4"/>
      <c r="CI114" s="5"/>
      <c r="CJ114" s="83">
        <v>650500</v>
      </c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3">
        <v>306785.05</v>
      </c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5"/>
      <c r="DM114" s="83">
        <v>0</v>
      </c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5"/>
      <c r="DY114" s="83">
        <v>0</v>
      </c>
      <c r="DZ114" s="84"/>
      <c r="EA114" s="84"/>
      <c r="EB114" s="84"/>
      <c r="EC114" s="84"/>
      <c r="ED114" s="84"/>
      <c r="EE114" s="84"/>
      <c r="EF114" s="84"/>
      <c r="EG114" s="84"/>
      <c r="EH114" s="4"/>
      <c r="EI114" s="4"/>
      <c r="EJ114" s="4"/>
      <c r="EK114" s="5"/>
      <c r="EL114" s="83">
        <f>CW114</f>
        <v>306785.05</v>
      </c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5"/>
      <c r="EY114" s="83">
        <f>BR114-CW114</f>
        <v>343714.95</v>
      </c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5"/>
      <c r="FL114" s="83">
        <f t="shared" si="35"/>
        <v>343714.95</v>
      </c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6">
        <f>CV114-DI114</f>
        <v>0</v>
      </c>
      <c r="FY114" s="15"/>
      <c r="FZ114" s="15"/>
      <c r="GA114" s="15"/>
    </row>
    <row r="115" spans="1:183" ht="28.5" customHeight="1" x14ac:dyDescent="0.2">
      <c r="A115" s="138" t="s">
        <v>55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40"/>
      <c r="AH115" s="11"/>
      <c r="AI115" s="11"/>
      <c r="AJ115" s="11"/>
      <c r="AK115" s="16"/>
      <c r="AL115" s="16"/>
      <c r="AM115" s="16"/>
      <c r="AN115" s="16"/>
      <c r="AO115" s="16"/>
      <c r="AP115" s="16"/>
      <c r="AQ115" s="93"/>
      <c r="AR115" s="96"/>
      <c r="AS115" s="96"/>
      <c r="AT115" s="96"/>
      <c r="AU115" s="96"/>
      <c r="AV115" s="93" t="s">
        <v>62</v>
      </c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116"/>
      <c r="BH115" s="93"/>
      <c r="BI115" s="96"/>
      <c r="BJ115" s="96"/>
      <c r="BK115" s="96"/>
      <c r="BL115" s="96"/>
      <c r="BM115" s="93"/>
      <c r="BN115" s="96"/>
      <c r="BO115" s="96"/>
      <c r="BP115" s="96"/>
      <c r="BQ115" s="96"/>
      <c r="BR115" s="90">
        <f>BR116</f>
        <v>2642000</v>
      </c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6"/>
      <c r="CF115" s="6"/>
      <c r="CG115" s="6"/>
      <c r="CH115" s="6"/>
      <c r="CI115" s="7"/>
      <c r="CJ115" s="90">
        <f>CJ116</f>
        <v>2642000</v>
      </c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151"/>
      <c r="CW115" s="90">
        <f>CW116</f>
        <v>1850533.98</v>
      </c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151"/>
      <c r="DM115" s="90">
        <v>0</v>
      </c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7"/>
      <c r="DY115" s="90">
        <v>0</v>
      </c>
      <c r="DZ115" s="91"/>
      <c r="EA115" s="91"/>
      <c r="EB115" s="91"/>
      <c r="EC115" s="91"/>
      <c r="ED115" s="91"/>
      <c r="EE115" s="91"/>
      <c r="EF115" s="91"/>
      <c r="EG115" s="91"/>
      <c r="EH115" s="6"/>
      <c r="EI115" s="6"/>
      <c r="EJ115" s="6"/>
      <c r="EK115" s="7"/>
      <c r="EL115" s="90">
        <f>CW115</f>
        <v>1850533.98</v>
      </c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151"/>
      <c r="EY115" s="90">
        <f>BR115-CJ115</f>
        <v>0</v>
      </c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151"/>
      <c r="FL115" s="90">
        <f t="shared" si="35"/>
        <v>791466.02</v>
      </c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219"/>
      <c r="FY115" s="15"/>
      <c r="FZ115" s="15"/>
      <c r="GA115" s="15"/>
    </row>
    <row r="116" spans="1:183" ht="58.5" customHeight="1" x14ac:dyDescent="0.2">
      <c r="A116" s="114" t="s">
        <v>209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6"/>
      <c r="AL116" s="16"/>
      <c r="AM116" s="16"/>
      <c r="AN116" s="16"/>
      <c r="AO116" s="16"/>
      <c r="AP116" s="16"/>
      <c r="AQ116" s="74"/>
      <c r="AR116" s="75"/>
      <c r="AS116" s="75"/>
      <c r="AT116" s="75"/>
      <c r="AU116" s="75"/>
      <c r="AV116" s="74" t="s">
        <v>136</v>
      </c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6"/>
      <c r="BH116" s="74"/>
      <c r="BI116" s="75"/>
      <c r="BJ116" s="75"/>
      <c r="BK116" s="75"/>
      <c r="BL116" s="75"/>
      <c r="BM116" s="74"/>
      <c r="BN116" s="75"/>
      <c r="BO116" s="75"/>
      <c r="BP116" s="75"/>
      <c r="BQ116" s="75"/>
      <c r="BR116" s="83">
        <f>BR117</f>
        <v>2642000</v>
      </c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4"/>
      <c r="CF116" s="4"/>
      <c r="CG116" s="4"/>
      <c r="CH116" s="4"/>
      <c r="CI116" s="5"/>
      <c r="CJ116" s="83">
        <f>CJ117</f>
        <v>2642000</v>
      </c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5"/>
      <c r="CW116" s="83">
        <f>CW117</f>
        <v>1850533.98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5"/>
      <c r="DM116" s="83">
        <v>0</v>
      </c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5"/>
      <c r="DY116" s="83">
        <v>0</v>
      </c>
      <c r="DZ116" s="84"/>
      <c r="EA116" s="84"/>
      <c r="EB116" s="84"/>
      <c r="EC116" s="84"/>
      <c r="ED116" s="84"/>
      <c r="EE116" s="84"/>
      <c r="EF116" s="84"/>
      <c r="EG116" s="84"/>
      <c r="EH116" s="4"/>
      <c r="EI116" s="4"/>
      <c r="EJ116" s="4"/>
      <c r="EK116" s="5"/>
      <c r="EL116" s="83">
        <f>CW116</f>
        <v>1850533.98</v>
      </c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5"/>
      <c r="EY116" s="83">
        <f>BR116-CW116</f>
        <v>791466.02</v>
      </c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5"/>
      <c r="FL116" s="83">
        <f t="shared" si="35"/>
        <v>791466.02</v>
      </c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6">
        <f>CV116-DI116</f>
        <v>0</v>
      </c>
      <c r="FY116" s="15"/>
      <c r="FZ116" s="15"/>
      <c r="GA116" s="15"/>
    </row>
    <row r="117" spans="1:183" ht="36.75" customHeight="1" x14ac:dyDescent="0.2">
      <c r="A117" s="114" t="s">
        <v>42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6"/>
      <c r="AL117" s="16"/>
      <c r="AM117" s="16"/>
      <c r="AN117" s="16"/>
      <c r="AO117" s="16"/>
      <c r="AP117" s="16"/>
      <c r="AQ117" s="74"/>
      <c r="AR117" s="75"/>
      <c r="AS117" s="75"/>
      <c r="AT117" s="75"/>
      <c r="AU117" s="75"/>
      <c r="AV117" s="74" t="s">
        <v>136</v>
      </c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6"/>
      <c r="BH117" s="74" t="s">
        <v>135</v>
      </c>
      <c r="BI117" s="75"/>
      <c r="BJ117" s="75"/>
      <c r="BK117" s="75"/>
      <c r="BL117" s="75"/>
      <c r="BM117" s="74" t="s">
        <v>100</v>
      </c>
      <c r="BN117" s="75"/>
      <c r="BO117" s="75"/>
      <c r="BP117" s="75"/>
      <c r="BQ117" s="75"/>
      <c r="BR117" s="83">
        <v>2642000</v>
      </c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4"/>
      <c r="CF117" s="4"/>
      <c r="CG117" s="4"/>
      <c r="CH117" s="4"/>
      <c r="CI117" s="5"/>
      <c r="CJ117" s="83">
        <v>2642000</v>
      </c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3">
        <v>1850533.98</v>
      </c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5"/>
      <c r="DM117" s="83">
        <v>0</v>
      </c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5"/>
      <c r="DY117" s="83">
        <v>0</v>
      </c>
      <c r="DZ117" s="84"/>
      <c r="EA117" s="84"/>
      <c r="EB117" s="84"/>
      <c r="EC117" s="84"/>
      <c r="ED117" s="84"/>
      <c r="EE117" s="84"/>
      <c r="EF117" s="84"/>
      <c r="EG117" s="84"/>
      <c r="EH117" s="4"/>
      <c r="EI117" s="4"/>
      <c r="EJ117" s="4"/>
      <c r="EK117" s="5"/>
      <c r="EL117" s="83">
        <f>CW117</f>
        <v>1850533.98</v>
      </c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5"/>
      <c r="EY117" s="83">
        <f>BR117-CW117</f>
        <v>791466.02</v>
      </c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5"/>
      <c r="FL117" s="83">
        <f t="shared" si="35"/>
        <v>791466.02</v>
      </c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6">
        <f>CV117-DI117</f>
        <v>0</v>
      </c>
      <c r="FY117" s="15"/>
      <c r="FZ117" s="15"/>
      <c r="GA117" s="15"/>
    </row>
    <row r="118" spans="1:183" ht="26.25" customHeight="1" x14ac:dyDescent="0.2">
      <c r="A118" s="111" t="s">
        <v>190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3"/>
      <c r="AK118" s="123"/>
      <c r="AL118" s="124"/>
      <c r="AM118" s="124"/>
      <c r="AN118" s="124"/>
      <c r="AO118" s="124"/>
      <c r="AP118" s="124"/>
      <c r="AQ118" s="77" t="s">
        <v>20</v>
      </c>
      <c r="AR118" s="78"/>
      <c r="AS118" s="78"/>
      <c r="AT118" s="78"/>
      <c r="AU118" s="78"/>
      <c r="AV118" s="77" t="s">
        <v>20</v>
      </c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9"/>
      <c r="BH118" s="77" t="s">
        <v>20</v>
      </c>
      <c r="BI118" s="78"/>
      <c r="BJ118" s="78"/>
      <c r="BK118" s="78"/>
      <c r="BL118" s="78"/>
      <c r="BM118" s="77" t="s">
        <v>20</v>
      </c>
      <c r="BN118" s="78"/>
      <c r="BO118" s="78"/>
      <c r="BP118" s="78"/>
      <c r="BQ118" s="78"/>
      <c r="BR118" s="152" t="s">
        <v>20</v>
      </c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4"/>
      <c r="CJ118" s="152" t="s">
        <v>20</v>
      </c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4"/>
      <c r="CW118" s="152" t="s">
        <v>20</v>
      </c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4"/>
      <c r="DM118" s="152" t="s">
        <v>20</v>
      </c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4"/>
      <c r="DY118" s="152" t="s">
        <v>20</v>
      </c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4"/>
      <c r="EL118" s="152" t="s">
        <v>20</v>
      </c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4"/>
      <c r="EY118" s="152" t="s">
        <v>20</v>
      </c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4"/>
      <c r="FL118" s="152" t="s">
        <v>20</v>
      </c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227"/>
    </row>
    <row r="119" spans="1:183" ht="15" customHeight="1" x14ac:dyDescent="0.2">
      <c r="A119" s="105" t="s">
        <v>191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7"/>
      <c r="AK119" s="120"/>
      <c r="AL119" s="121"/>
      <c r="AM119" s="121"/>
      <c r="AN119" s="121"/>
      <c r="AO119" s="121"/>
      <c r="AP119" s="121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62">
        <f>BR120</f>
        <v>16720</v>
      </c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>
        <f>CJ120</f>
        <v>16720</v>
      </c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>
        <f>CW120</f>
        <v>0</v>
      </c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>
        <v>0</v>
      </c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>
        <v>0</v>
      </c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55">
        <f>CW119</f>
        <v>0</v>
      </c>
      <c r="EM119" s="156"/>
      <c r="EN119" s="156"/>
      <c r="EO119" s="156"/>
      <c r="EP119" s="156"/>
      <c r="EQ119" s="156"/>
      <c r="ER119" s="156"/>
      <c r="ES119" s="156"/>
      <c r="ET119" s="156"/>
      <c r="EU119" s="156"/>
      <c r="EV119" s="156"/>
      <c r="EW119" s="156"/>
      <c r="EX119" s="157"/>
      <c r="EY119" s="155">
        <f>BR119-CW119</f>
        <v>16720</v>
      </c>
      <c r="EZ119" s="156"/>
      <c r="FA119" s="156"/>
      <c r="FB119" s="156"/>
      <c r="FC119" s="156"/>
      <c r="FD119" s="156"/>
      <c r="FE119" s="156"/>
      <c r="FF119" s="156"/>
      <c r="FG119" s="156"/>
      <c r="FH119" s="156"/>
      <c r="FI119" s="156"/>
      <c r="FJ119" s="156"/>
      <c r="FK119" s="157"/>
      <c r="FL119" s="162">
        <f>CJ119-CW119</f>
        <v>16720</v>
      </c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283"/>
    </row>
    <row r="120" spans="1:183" ht="47.25" customHeight="1" x14ac:dyDescent="0.2">
      <c r="A120" s="71" t="s">
        <v>192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3"/>
      <c r="AH120" s="11"/>
      <c r="AI120" s="11"/>
      <c r="AJ120" s="11"/>
      <c r="AK120" s="16"/>
      <c r="AL120" s="16"/>
      <c r="AM120" s="16"/>
      <c r="AN120" s="16"/>
      <c r="AO120" s="16"/>
      <c r="AP120" s="16"/>
      <c r="AQ120" s="93"/>
      <c r="AR120" s="75"/>
      <c r="AS120" s="75"/>
      <c r="AT120" s="75"/>
      <c r="AU120" s="75"/>
      <c r="AV120" s="93" t="s">
        <v>193</v>
      </c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6"/>
      <c r="BH120" s="93" t="s">
        <v>194</v>
      </c>
      <c r="BI120" s="75"/>
      <c r="BJ120" s="75"/>
      <c r="BK120" s="75"/>
      <c r="BL120" s="75"/>
      <c r="BM120" s="93" t="s">
        <v>100</v>
      </c>
      <c r="BN120" s="75"/>
      <c r="BO120" s="75"/>
      <c r="BP120" s="75"/>
      <c r="BQ120" s="75"/>
      <c r="BR120" s="90">
        <v>16720</v>
      </c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6"/>
      <c r="CF120" s="6"/>
      <c r="CG120" s="6"/>
      <c r="CH120" s="6"/>
      <c r="CI120" s="7"/>
      <c r="CJ120" s="90">
        <v>16720</v>
      </c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151"/>
      <c r="CW120" s="90">
        <v>0</v>
      </c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151"/>
      <c r="DM120" s="90">
        <v>0</v>
      </c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7"/>
      <c r="DY120" s="90">
        <v>0</v>
      </c>
      <c r="DZ120" s="91"/>
      <c r="EA120" s="91"/>
      <c r="EB120" s="91"/>
      <c r="EC120" s="91"/>
      <c r="ED120" s="91"/>
      <c r="EE120" s="91"/>
      <c r="EF120" s="91"/>
      <c r="EG120" s="91"/>
      <c r="EH120" s="6"/>
      <c r="EI120" s="6"/>
      <c r="EJ120" s="6"/>
      <c r="EK120" s="7"/>
      <c r="EL120" s="90">
        <f>CJ120</f>
        <v>16720</v>
      </c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151"/>
      <c r="EY120" s="90">
        <f>BR120-CW120</f>
        <v>16720</v>
      </c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151"/>
      <c r="FL120" s="90">
        <f>CJ120-CW120</f>
        <v>16720</v>
      </c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219">
        <f>CV120-DI120</f>
        <v>0</v>
      </c>
      <c r="FY120" s="15"/>
      <c r="FZ120" s="15"/>
      <c r="GA120" s="15"/>
    </row>
    <row r="121" spans="1:183" ht="26.25" customHeight="1" x14ac:dyDescent="0.2">
      <c r="A121" s="111" t="s">
        <v>158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3"/>
      <c r="AK121" s="123"/>
      <c r="AL121" s="124"/>
      <c r="AM121" s="124"/>
      <c r="AN121" s="124"/>
      <c r="AO121" s="124"/>
      <c r="AP121" s="124"/>
      <c r="AQ121" s="77" t="s">
        <v>20</v>
      </c>
      <c r="AR121" s="78"/>
      <c r="AS121" s="78"/>
      <c r="AT121" s="78"/>
      <c r="AU121" s="78"/>
      <c r="AV121" s="77" t="s">
        <v>20</v>
      </c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9"/>
      <c r="BH121" s="77" t="s">
        <v>20</v>
      </c>
      <c r="BI121" s="78"/>
      <c r="BJ121" s="78"/>
      <c r="BK121" s="78"/>
      <c r="BL121" s="78"/>
      <c r="BM121" s="77" t="s">
        <v>20</v>
      </c>
      <c r="BN121" s="78"/>
      <c r="BO121" s="78"/>
      <c r="BP121" s="78"/>
      <c r="BQ121" s="78"/>
      <c r="BR121" s="152" t="s">
        <v>20</v>
      </c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4"/>
      <c r="CJ121" s="152" t="s">
        <v>20</v>
      </c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4"/>
      <c r="CW121" s="152" t="s">
        <v>20</v>
      </c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4"/>
      <c r="DM121" s="152" t="s">
        <v>20</v>
      </c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4"/>
      <c r="DY121" s="152" t="s">
        <v>20</v>
      </c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4"/>
      <c r="EL121" s="152" t="s">
        <v>20</v>
      </c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4"/>
      <c r="EY121" s="152" t="s">
        <v>20</v>
      </c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4"/>
      <c r="FL121" s="152" t="s">
        <v>20</v>
      </c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227"/>
    </row>
    <row r="122" spans="1:183" ht="15" customHeight="1" x14ac:dyDescent="0.2">
      <c r="A122" s="97" t="s">
        <v>159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120"/>
      <c r="AL122" s="121"/>
      <c r="AM122" s="121"/>
      <c r="AN122" s="121"/>
      <c r="AO122" s="121"/>
      <c r="AP122" s="121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62">
        <f>BR123</f>
        <v>18000</v>
      </c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>
        <f>CJ123</f>
        <v>18000</v>
      </c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>
        <f>CW123</f>
        <v>0</v>
      </c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>
        <v>0</v>
      </c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>
        <v>0</v>
      </c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55">
        <f>CW122</f>
        <v>0</v>
      </c>
      <c r="EM122" s="156"/>
      <c r="EN122" s="156"/>
      <c r="EO122" s="156"/>
      <c r="EP122" s="156"/>
      <c r="EQ122" s="156"/>
      <c r="ER122" s="156"/>
      <c r="ES122" s="156"/>
      <c r="ET122" s="156"/>
      <c r="EU122" s="156"/>
      <c r="EV122" s="156"/>
      <c r="EW122" s="156"/>
      <c r="EX122" s="157"/>
      <c r="EY122" s="155">
        <f>BR122-CW122</f>
        <v>18000</v>
      </c>
      <c r="EZ122" s="156"/>
      <c r="FA122" s="156"/>
      <c r="FB122" s="156"/>
      <c r="FC122" s="156"/>
      <c r="FD122" s="156"/>
      <c r="FE122" s="156"/>
      <c r="FF122" s="156"/>
      <c r="FG122" s="156"/>
      <c r="FH122" s="156"/>
      <c r="FI122" s="156"/>
      <c r="FJ122" s="156"/>
      <c r="FK122" s="157"/>
      <c r="FL122" s="162">
        <f>CJ122-CW122</f>
        <v>18000</v>
      </c>
      <c r="FM122" s="162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283"/>
    </row>
    <row r="123" spans="1:183" ht="27.75" customHeight="1" x14ac:dyDescent="0.2">
      <c r="A123" s="71" t="s">
        <v>160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3"/>
      <c r="AH123" s="11"/>
      <c r="AI123" s="11"/>
      <c r="AJ123" s="11"/>
      <c r="AK123" s="16"/>
      <c r="AL123" s="16"/>
      <c r="AM123" s="16"/>
      <c r="AN123" s="16"/>
      <c r="AO123" s="16"/>
      <c r="AP123" s="16"/>
      <c r="AQ123" s="93"/>
      <c r="AR123" s="75"/>
      <c r="AS123" s="75"/>
      <c r="AT123" s="75"/>
      <c r="AU123" s="75"/>
      <c r="AV123" s="93" t="s">
        <v>161</v>
      </c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6"/>
      <c r="BH123" s="93"/>
      <c r="BI123" s="75"/>
      <c r="BJ123" s="75"/>
      <c r="BK123" s="75"/>
      <c r="BL123" s="75"/>
      <c r="BM123" s="93"/>
      <c r="BN123" s="75"/>
      <c r="BO123" s="75"/>
      <c r="BP123" s="75"/>
      <c r="BQ123" s="75"/>
      <c r="BR123" s="90">
        <f>BR124</f>
        <v>18000</v>
      </c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6"/>
      <c r="CF123" s="6"/>
      <c r="CG123" s="6"/>
      <c r="CH123" s="6"/>
      <c r="CI123" s="7"/>
      <c r="CJ123" s="90">
        <f>CJ124</f>
        <v>18000</v>
      </c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151"/>
      <c r="CW123" s="90">
        <f>CW124</f>
        <v>0</v>
      </c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151"/>
      <c r="DM123" s="90">
        <v>0</v>
      </c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7"/>
      <c r="DY123" s="90">
        <v>0</v>
      </c>
      <c r="DZ123" s="91"/>
      <c r="EA123" s="91"/>
      <c r="EB123" s="91"/>
      <c r="EC123" s="91"/>
      <c r="ED123" s="91"/>
      <c r="EE123" s="91"/>
      <c r="EF123" s="91"/>
      <c r="EG123" s="91"/>
      <c r="EH123" s="6"/>
      <c r="EI123" s="6"/>
      <c r="EJ123" s="6"/>
      <c r="EK123" s="7"/>
      <c r="EL123" s="90">
        <f>CJ123</f>
        <v>18000</v>
      </c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151"/>
      <c r="EY123" s="90">
        <f>BR123-CW123</f>
        <v>18000</v>
      </c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151"/>
      <c r="FL123" s="90">
        <f>CJ123-CW123</f>
        <v>18000</v>
      </c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219">
        <f>CV123-DI123</f>
        <v>0</v>
      </c>
      <c r="FY123" s="15"/>
      <c r="FZ123" s="15"/>
      <c r="GA123" s="15"/>
    </row>
    <row r="124" spans="1:183" ht="29.25" customHeight="1" x14ac:dyDescent="0.2">
      <c r="A124" s="102" t="s">
        <v>162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4"/>
      <c r="AK124" s="123"/>
      <c r="AL124" s="124"/>
      <c r="AM124" s="124"/>
      <c r="AN124" s="124"/>
      <c r="AO124" s="124"/>
      <c r="AP124" s="124"/>
      <c r="AQ124" s="122"/>
      <c r="AR124" s="122"/>
      <c r="AS124" s="122"/>
      <c r="AT124" s="122"/>
      <c r="AU124" s="122"/>
      <c r="AV124" s="122" t="s">
        <v>163</v>
      </c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 t="s">
        <v>174</v>
      </c>
      <c r="BI124" s="122"/>
      <c r="BJ124" s="122"/>
      <c r="BK124" s="122"/>
      <c r="BL124" s="122"/>
      <c r="BM124" s="122" t="s">
        <v>100</v>
      </c>
      <c r="BN124" s="122"/>
      <c r="BO124" s="122"/>
      <c r="BP124" s="122"/>
      <c r="BQ124" s="122"/>
      <c r="BR124" s="161">
        <v>18000</v>
      </c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>
        <v>18000</v>
      </c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>
        <v>0</v>
      </c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  <c r="DJ124" s="161"/>
      <c r="DK124" s="161"/>
      <c r="DL124" s="161"/>
      <c r="DM124" s="161">
        <v>0</v>
      </c>
      <c r="DN124" s="161"/>
      <c r="DO124" s="161"/>
      <c r="DP124" s="161"/>
      <c r="DQ124" s="161"/>
      <c r="DR124" s="161"/>
      <c r="DS124" s="161"/>
      <c r="DT124" s="161"/>
      <c r="DU124" s="161"/>
      <c r="DV124" s="161"/>
      <c r="DW124" s="161"/>
      <c r="DX124" s="161"/>
      <c r="DY124" s="161">
        <v>0</v>
      </c>
      <c r="DZ124" s="161"/>
      <c r="EA124" s="161"/>
      <c r="EB124" s="161"/>
      <c r="EC124" s="161"/>
      <c r="ED124" s="161"/>
      <c r="EE124" s="161"/>
      <c r="EF124" s="161"/>
      <c r="EG124" s="161"/>
      <c r="EH124" s="161"/>
      <c r="EI124" s="161"/>
      <c r="EJ124" s="161"/>
      <c r="EK124" s="161"/>
      <c r="EL124" s="83">
        <f>CW124</f>
        <v>0</v>
      </c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5"/>
      <c r="EY124" s="161">
        <f>BR124-CW124</f>
        <v>18000</v>
      </c>
      <c r="EZ124" s="161"/>
      <c r="FA124" s="161"/>
      <c r="FB124" s="161"/>
      <c r="FC124" s="161"/>
      <c r="FD124" s="161"/>
      <c r="FE124" s="161"/>
      <c r="FF124" s="161"/>
      <c r="FG124" s="161"/>
      <c r="FH124" s="161"/>
      <c r="FI124" s="161"/>
      <c r="FJ124" s="161"/>
      <c r="FK124" s="161"/>
      <c r="FL124" s="161">
        <f>CJ124-CW124</f>
        <v>18000</v>
      </c>
      <c r="FM124" s="161"/>
      <c r="FN124" s="161"/>
      <c r="FO124" s="161"/>
      <c r="FP124" s="161"/>
      <c r="FQ124" s="161"/>
      <c r="FR124" s="161"/>
      <c r="FS124" s="161"/>
      <c r="FT124" s="161"/>
      <c r="FU124" s="161"/>
      <c r="FV124" s="161"/>
      <c r="FW124" s="161"/>
      <c r="FX124" s="282"/>
    </row>
    <row r="125" spans="1:183" ht="34.5" customHeight="1" x14ac:dyDescent="0.2">
      <c r="A125" s="135" t="s">
        <v>80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7"/>
      <c r="AK125" s="120"/>
      <c r="AL125" s="121"/>
      <c r="AM125" s="121"/>
      <c r="AN125" s="121"/>
      <c r="AO125" s="121"/>
      <c r="AP125" s="121"/>
      <c r="AQ125" s="128" t="s">
        <v>20</v>
      </c>
      <c r="AR125" s="129"/>
      <c r="AS125" s="129"/>
      <c r="AT125" s="129"/>
      <c r="AU125" s="129"/>
      <c r="AV125" s="128" t="s">
        <v>20</v>
      </c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31"/>
      <c r="BH125" s="128" t="s">
        <v>20</v>
      </c>
      <c r="BI125" s="129"/>
      <c r="BJ125" s="129"/>
      <c r="BK125" s="129"/>
      <c r="BL125" s="129"/>
      <c r="BM125" s="128" t="s">
        <v>20</v>
      </c>
      <c r="BN125" s="129"/>
      <c r="BO125" s="129"/>
      <c r="BP125" s="129"/>
      <c r="BQ125" s="129"/>
      <c r="BR125" s="163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5"/>
      <c r="CJ125" s="158" t="s">
        <v>20</v>
      </c>
      <c r="CK125" s="159"/>
      <c r="CL125" s="159"/>
      <c r="CM125" s="159"/>
      <c r="CN125" s="159"/>
      <c r="CO125" s="159"/>
      <c r="CP125" s="159"/>
      <c r="CQ125" s="159"/>
      <c r="CR125" s="159"/>
      <c r="CS125" s="159"/>
      <c r="CT125" s="159"/>
      <c r="CU125" s="159"/>
      <c r="CV125" s="160"/>
      <c r="CW125" s="163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5"/>
      <c r="DM125" s="158" t="s">
        <v>20</v>
      </c>
      <c r="DN125" s="159"/>
      <c r="DO125" s="159"/>
      <c r="DP125" s="159"/>
      <c r="DQ125" s="159"/>
      <c r="DR125" s="159"/>
      <c r="DS125" s="159"/>
      <c r="DT125" s="159"/>
      <c r="DU125" s="159"/>
      <c r="DV125" s="159"/>
      <c r="DW125" s="159"/>
      <c r="DX125" s="160"/>
      <c r="DY125" s="158" t="s">
        <v>20</v>
      </c>
      <c r="DZ125" s="159"/>
      <c r="EA125" s="159"/>
      <c r="EB125" s="159"/>
      <c r="EC125" s="159"/>
      <c r="ED125" s="159"/>
      <c r="EE125" s="159"/>
      <c r="EF125" s="159"/>
      <c r="EG125" s="159"/>
      <c r="EH125" s="159"/>
      <c r="EI125" s="159"/>
      <c r="EJ125" s="159"/>
      <c r="EK125" s="160"/>
      <c r="EL125" s="163"/>
      <c r="EM125" s="164"/>
      <c r="EN125" s="164"/>
      <c r="EO125" s="164"/>
      <c r="EP125" s="164"/>
      <c r="EQ125" s="164"/>
      <c r="ER125" s="164"/>
      <c r="ES125" s="164"/>
      <c r="ET125" s="164"/>
      <c r="EU125" s="164"/>
      <c r="EV125" s="164"/>
      <c r="EW125" s="164"/>
      <c r="EX125" s="165"/>
      <c r="EY125" s="158" t="s">
        <v>20</v>
      </c>
      <c r="EZ125" s="159"/>
      <c r="FA125" s="159"/>
      <c r="FB125" s="159"/>
      <c r="FC125" s="159"/>
      <c r="FD125" s="159"/>
      <c r="FE125" s="159"/>
      <c r="FF125" s="159"/>
      <c r="FG125" s="159"/>
      <c r="FH125" s="159"/>
      <c r="FI125" s="159"/>
      <c r="FJ125" s="159"/>
      <c r="FK125" s="160"/>
      <c r="FL125" s="158" t="s">
        <v>20</v>
      </c>
      <c r="FM125" s="159"/>
      <c r="FN125" s="159"/>
      <c r="FO125" s="159"/>
      <c r="FP125" s="159"/>
      <c r="FQ125" s="159"/>
      <c r="FR125" s="159"/>
      <c r="FS125" s="159"/>
      <c r="FT125" s="159"/>
      <c r="FU125" s="159"/>
      <c r="FV125" s="159"/>
      <c r="FW125" s="159"/>
      <c r="FX125" s="284"/>
    </row>
    <row r="126" spans="1:183" ht="42.75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21"/>
      <c r="BS126" s="21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1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1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1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1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1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1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15"/>
      <c r="FZ126" s="15"/>
      <c r="GA126" s="15"/>
    </row>
    <row r="127" spans="1:183" ht="12" x14ac:dyDescent="0.2">
      <c r="A127" s="1" t="s">
        <v>44</v>
      </c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H127" s="130" t="s">
        <v>207</v>
      </c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 t="s">
        <v>138</v>
      </c>
      <c r="CB127" s="1"/>
      <c r="CC127" s="1"/>
      <c r="CD127" s="1"/>
      <c r="CE127" s="1"/>
      <c r="CF127" s="1" t="s">
        <v>83</v>
      </c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1:183" ht="12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19" t="s">
        <v>45</v>
      </c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H128" s="119" t="s">
        <v>46</v>
      </c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 t="s">
        <v>139</v>
      </c>
      <c r="CB128" s="1"/>
      <c r="CC128" s="1"/>
      <c r="CD128" s="1"/>
      <c r="CE128" s="1"/>
      <c r="CF128" s="1" t="s">
        <v>47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"/>
      <c r="DR128" s="1"/>
      <c r="DS128" s="130" t="s">
        <v>205</v>
      </c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30"/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0"/>
      <c r="ES128" s="130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1:180" x14ac:dyDescent="0.2"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19" t="s">
        <v>45</v>
      </c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2"/>
      <c r="DR129" s="2"/>
      <c r="DS129" s="119" t="s">
        <v>46</v>
      </c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1:180" ht="12" x14ac:dyDescent="0.2">
      <c r="A130" s="1" t="s">
        <v>137</v>
      </c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H130" s="130" t="s">
        <v>164</v>
      </c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1:180" ht="7.5" customHeight="1" x14ac:dyDescent="0.2">
      <c r="R131" s="119" t="s">
        <v>45</v>
      </c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2"/>
      <c r="AG131" s="2"/>
      <c r="AH131" s="119" t="s">
        <v>46</v>
      </c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1:180" ht="6" customHeight="1" x14ac:dyDescent="0.2"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"/>
      <c r="FR132" s="1"/>
      <c r="FS132" s="1"/>
      <c r="FT132" s="1"/>
      <c r="FU132" s="1"/>
      <c r="FV132" s="1"/>
      <c r="FW132" s="1"/>
      <c r="FX132" s="1"/>
    </row>
    <row r="133" spans="1:180" ht="12" x14ac:dyDescent="0.2">
      <c r="A133" s="132" t="s">
        <v>48</v>
      </c>
      <c r="B133" s="132"/>
      <c r="C133" s="133" t="s">
        <v>14</v>
      </c>
      <c r="D133" s="133"/>
      <c r="E133" s="133"/>
      <c r="F133" s="1" t="s">
        <v>48</v>
      </c>
      <c r="I133" s="130" t="s">
        <v>202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4">
        <v>19</v>
      </c>
      <c r="Z133" s="134"/>
      <c r="AA133" s="134"/>
      <c r="AB133" s="134"/>
      <c r="AC133" s="134"/>
      <c r="AD133" s="1" t="s">
        <v>3</v>
      </c>
      <c r="AM133" s="1">
        <v>6</v>
      </c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1:180" s="2" customFormat="1" ht="6.75" customHeight="1" x14ac:dyDescent="0.2"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</row>
    <row r="135" spans="1:180" ht="3" customHeight="1" x14ac:dyDescent="0.2"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"/>
      <c r="FR135" s="1"/>
      <c r="FS135" s="1"/>
      <c r="FT135" s="1"/>
      <c r="FU135" s="1"/>
      <c r="FV135" s="1"/>
      <c r="FW135" s="1"/>
      <c r="FX135" s="1"/>
    </row>
    <row r="136" spans="1:180" x14ac:dyDescent="0.2"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"/>
      <c r="FR136" s="1"/>
      <c r="FS136" s="1"/>
      <c r="FT136" s="1"/>
      <c r="FU136" s="1"/>
      <c r="FV136" s="1"/>
      <c r="FW136" s="1"/>
      <c r="FX136" s="1"/>
    </row>
    <row r="137" spans="1:180" s="15" customFormat="1" x14ac:dyDescent="0.2"/>
    <row r="138" spans="1:180" s="15" customFormat="1" x14ac:dyDescent="0.2"/>
    <row r="139" spans="1:180" s="15" customFormat="1" x14ac:dyDescent="0.2"/>
    <row r="140" spans="1:180" s="15" customFormat="1" x14ac:dyDescent="0.2"/>
    <row r="141" spans="1:180" s="15" customFormat="1" x14ac:dyDescent="0.2"/>
    <row r="142" spans="1:180" s="15" customFormat="1" x14ac:dyDescent="0.2"/>
    <row r="143" spans="1:180" s="15" customFormat="1" x14ac:dyDescent="0.2"/>
    <row r="144" spans="1:180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pans="63:172" s="15" customFormat="1" x14ac:dyDescent="0.2"/>
    <row r="1074" spans="63:172" s="15" customFormat="1" x14ac:dyDescent="0.2"/>
    <row r="1075" spans="63:172" s="15" customFormat="1" x14ac:dyDescent="0.2"/>
    <row r="1076" spans="63:172" s="15" customFormat="1" x14ac:dyDescent="0.2"/>
    <row r="1077" spans="63:172" s="15" customFormat="1" x14ac:dyDescent="0.2"/>
    <row r="1078" spans="63:172" s="15" customFormat="1" x14ac:dyDescent="0.2"/>
    <row r="1079" spans="63:172" s="15" customFormat="1" x14ac:dyDescent="0.2"/>
    <row r="1080" spans="63:172" s="15" customFormat="1" x14ac:dyDescent="0.2"/>
    <row r="1081" spans="63:172" s="15" customFormat="1" x14ac:dyDescent="0.2"/>
    <row r="1082" spans="63:172" s="15" customFormat="1" x14ac:dyDescent="0.2"/>
    <row r="1083" spans="63:172" s="15" customFormat="1" x14ac:dyDescent="0.2"/>
    <row r="1084" spans="63:172" s="15" customFormat="1" x14ac:dyDescent="0.2"/>
    <row r="1085" spans="63:172" s="15" customFormat="1" x14ac:dyDescent="0.2"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  <c r="EH1085" s="9"/>
      <c r="EI1085" s="9"/>
      <c r="EJ1085" s="9"/>
      <c r="EK1085" s="9"/>
      <c r="EL1085" s="9"/>
      <c r="EM1085" s="9"/>
      <c r="EN1085" s="9"/>
      <c r="EO1085" s="9"/>
      <c r="EP1085" s="9"/>
      <c r="EQ1085" s="9"/>
      <c r="ER1085" s="9"/>
      <c r="ES1085" s="9"/>
      <c r="ET1085" s="9"/>
      <c r="EU1085" s="9"/>
      <c r="EV1085" s="9"/>
      <c r="EW1085" s="9"/>
      <c r="EX1085" s="9"/>
      <c r="EY1085" s="9"/>
      <c r="EZ1085" s="9"/>
      <c r="FA1085" s="9"/>
      <c r="FB1085" s="9"/>
      <c r="FC1085" s="9"/>
      <c r="FD1085" s="9"/>
      <c r="FE1085" s="9"/>
      <c r="FF1085" s="9"/>
      <c r="FG1085" s="9"/>
      <c r="FH1085" s="9"/>
      <c r="FI1085" s="9"/>
      <c r="FJ1085" s="9"/>
      <c r="FK1085" s="9"/>
      <c r="FL1085" s="9"/>
      <c r="FM1085" s="9"/>
      <c r="FN1085" s="9"/>
      <c r="FO1085" s="9"/>
      <c r="FP1085" s="9"/>
    </row>
    <row r="1086" spans="63:172" s="15" customFormat="1" x14ac:dyDescent="0.2"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  <c r="EH1086" s="9"/>
      <c r="EI1086" s="9"/>
      <c r="EJ1086" s="9"/>
      <c r="EK1086" s="9"/>
      <c r="EL1086" s="9"/>
      <c r="EM1086" s="9"/>
      <c r="EN1086" s="9"/>
      <c r="EO1086" s="9"/>
      <c r="EP1086" s="9"/>
      <c r="EQ1086" s="9"/>
      <c r="ER1086" s="9"/>
      <c r="ES1086" s="9"/>
      <c r="ET1086" s="9"/>
      <c r="EU1086" s="9"/>
      <c r="EV1086" s="9"/>
      <c r="EW1086" s="9"/>
      <c r="EX1086" s="9"/>
      <c r="EY1086" s="9"/>
      <c r="EZ1086" s="9"/>
      <c r="FA1086" s="9"/>
      <c r="FB1086" s="9"/>
      <c r="FC1086" s="9"/>
      <c r="FD1086" s="9"/>
      <c r="FE1086" s="9"/>
      <c r="FF1086" s="9"/>
      <c r="FG1086" s="9"/>
      <c r="FH1086" s="9"/>
      <c r="FI1086" s="9"/>
      <c r="FJ1086" s="9"/>
      <c r="FK1086" s="9"/>
      <c r="FL1086" s="9"/>
      <c r="FM1086" s="9"/>
      <c r="FN1086" s="9"/>
      <c r="FO1086" s="9"/>
      <c r="FP1086" s="9"/>
    </row>
    <row r="1087" spans="63:172" s="15" customFormat="1" x14ac:dyDescent="0.2"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  <c r="EI1087" s="9"/>
      <c r="EJ1087" s="9"/>
      <c r="EK1087" s="9"/>
      <c r="EL1087" s="9"/>
      <c r="EM1087" s="9"/>
      <c r="EN1087" s="9"/>
      <c r="EO1087" s="9"/>
      <c r="EP1087" s="9"/>
      <c r="EQ1087" s="9"/>
      <c r="ER1087" s="9"/>
      <c r="ES1087" s="9"/>
      <c r="ET1087" s="9"/>
      <c r="EU1087" s="9"/>
      <c r="EV1087" s="9"/>
      <c r="EW1087" s="9"/>
      <c r="EX1087" s="9"/>
      <c r="EY1087" s="9"/>
      <c r="EZ1087" s="9"/>
      <c r="FA1087" s="9"/>
      <c r="FB1087" s="9"/>
      <c r="FC1087" s="9"/>
      <c r="FD1087" s="9"/>
      <c r="FE1087" s="9"/>
      <c r="FF1087" s="9"/>
      <c r="FG1087" s="9"/>
      <c r="FH1087" s="9"/>
      <c r="FI1087" s="9"/>
      <c r="FJ1087" s="9"/>
      <c r="FK1087" s="9"/>
      <c r="FL1087" s="9"/>
      <c r="FM1087" s="9"/>
      <c r="FN1087" s="9"/>
      <c r="FO1087" s="9"/>
      <c r="FP1087" s="9"/>
    </row>
    <row r="1088" spans="63:172" s="15" customFormat="1" x14ac:dyDescent="0.2"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  <c r="DL1088" s="9"/>
      <c r="DM1088" s="9"/>
      <c r="DN1088" s="9"/>
      <c r="DO1088" s="9"/>
      <c r="DP1088" s="9"/>
      <c r="DQ1088" s="9"/>
      <c r="DR1088" s="9"/>
      <c r="DS1088" s="9"/>
      <c r="DT1088" s="9"/>
      <c r="DU1088" s="9"/>
      <c r="DV1088" s="9"/>
      <c r="DW1088" s="9"/>
      <c r="DX1088" s="9"/>
      <c r="DY1088" s="9"/>
      <c r="DZ1088" s="9"/>
      <c r="EA1088" s="9"/>
      <c r="EB1088" s="9"/>
      <c r="EC1088" s="9"/>
      <c r="ED1088" s="9"/>
      <c r="EE1088" s="9"/>
      <c r="EF1088" s="9"/>
      <c r="EG1088" s="9"/>
      <c r="EH1088" s="9"/>
      <c r="EI1088" s="9"/>
      <c r="EJ1088" s="9"/>
      <c r="EK1088" s="9"/>
      <c r="EL1088" s="9"/>
      <c r="EM1088" s="9"/>
      <c r="EN1088" s="9"/>
      <c r="EO1088" s="9"/>
      <c r="EP1088" s="9"/>
      <c r="EQ1088" s="9"/>
      <c r="ER1088" s="9"/>
      <c r="ES1088" s="9"/>
      <c r="ET1088" s="9"/>
      <c r="EU1088" s="9"/>
      <c r="EV1088" s="9"/>
      <c r="EW1088" s="9"/>
      <c r="EX1088" s="9"/>
      <c r="EY1088" s="9"/>
      <c r="EZ1088" s="9"/>
      <c r="FA1088" s="9"/>
      <c r="FB1088" s="9"/>
      <c r="FC1088" s="9"/>
      <c r="FD1088" s="9"/>
      <c r="FE1088" s="9"/>
      <c r="FF1088" s="9"/>
      <c r="FG1088" s="9"/>
      <c r="FH1088" s="9"/>
      <c r="FI1088" s="9"/>
      <c r="FJ1088" s="9"/>
      <c r="FK1088" s="9"/>
      <c r="FL1088" s="9"/>
      <c r="FM1088" s="9"/>
      <c r="FN1088" s="9"/>
      <c r="FO1088" s="9"/>
      <c r="FP1088" s="9"/>
    </row>
    <row r="1089" spans="63:172" s="15" customFormat="1" x14ac:dyDescent="0.2"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  <c r="DL1089" s="9"/>
      <c r="DM1089" s="9"/>
      <c r="DN1089" s="9"/>
      <c r="DO1089" s="9"/>
      <c r="DP1089" s="9"/>
      <c r="DQ1089" s="9"/>
      <c r="DR1089" s="9"/>
      <c r="DS1089" s="9"/>
      <c r="DT1089" s="9"/>
      <c r="DU1089" s="9"/>
      <c r="DV1089" s="9"/>
      <c r="DW1089" s="9"/>
      <c r="DX1089" s="9"/>
      <c r="DY1089" s="9"/>
      <c r="DZ1089" s="9"/>
      <c r="EA1089" s="9"/>
      <c r="EB1089" s="9"/>
      <c r="EC1089" s="9"/>
      <c r="ED1089" s="9"/>
      <c r="EE1089" s="9"/>
      <c r="EF1089" s="9"/>
      <c r="EG1089" s="9"/>
      <c r="EH1089" s="9"/>
      <c r="EI1089" s="9"/>
      <c r="EJ1089" s="9"/>
      <c r="EK1089" s="9"/>
      <c r="EL1089" s="9"/>
      <c r="EM1089" s="9"/>
      <c r="EN1089" s="9"/>
      <c r="EO1089" s="9"/>
      <c r="EP1089" s="9"/>
      <c r="EQ1089" s="9"/>
      <c r="ER1089" s="9"/>
      <c r="ES1089" s="9"/>
      <c r="ET1089" s="9"/>
      <c r="EU1089" s="9"/>
      <c r="EV1089" s="9"/>
      <c r="EW1089" s="9"/>
      <c r="EX1089" s="9"/>
      <c r="EY1089" s="9"/>
      <c r="EZ1089" s="9"/>
      <c r="FA1089" s="9"/>
      <c r="FB1089" s="9"/>
      <c r="FC1089" s="9"/>
      <c r="FD1089" s="9"/>
      <c r="FE1089" s="9"/>
      <c r="FF1089" s="9"/>
      <c r="FG1089" s="9"/>
      <c r="FH1089" s="9"/>
      <c r="FI1089" s="9"/>
      <c r="FJ1089" s="9"/>
      <c r="FK1089" s="9"/>
      <c r="FL1089" s="9"/>
      <c r="FM1089" s="9"/>
      <c r="FN1089" s="9"/>
      <c r="FO1089" s="9"/>
      <c r="FP1089" s="9"/>
    </row>
  </sheetData>
  <mergeCells count="1522">
    <mergeCell ref="FL27:FX27"/>
    <mergeCell ref="A33:AG33"/>
    <mergeCell ref="AQ33:AU33"/>
    <mergeCell ref="AV33:BG33"/>
    <mergeCell ref="BH33:BL33"/>
    <mergeCell ref="BM33:BQ33"/>
    <mergeCell ref="BR33:CD33"/>
    <mergeCell ref="CJ33:CV33"/>
    <mergeCell ref="CW33:DL33"/>
    <mergeCell ref="DM33:DW33"/>
    <mergeCell ref="DY33:EG33"/>
    <mergeCell ref="EL33:EX33"/>
    <mergeCell ref="EY33:FK33"/>
    <mergeCell ref="FL33:FX33"/>
    <mergeCell ref="EL31:EX31"/>
    <mergeCell ref="A62:AJ62"/>
    <mergeCell ref="AK62:AP62"/>
    <mergeCell ref="AQ62:AU62"/>
    <mergeCell ref="AV62:BG62"/>
    <mergeCell ref="BH62:BL62"/>
    <mergeCell ref="BM62:BQ62"/>
    <mergeCell ref="BR62:CI62"/>
    <mergeCell ref="CJ62:CV62"/>
    <mergeCell ref="CW62:DL62"/>
    <mergeCell ref="DM62:DX62"/>
    <mergeCell ref="DY62:EK62"/>
    <mergeCell ref="EL62:EX62"/>
    <mergeCell ref="EY62:FK62"/>
    <mergeCell ref="FL62:FX62"/>
    <mergeCell ref="CJ52:CV52"/>
    <mergeCell ref="EY55:FK55"/>
    <mergeCell ref="EY54:FK54"/>
    <mergeCell ref="EY107:FK107"/>
    <mergeCell ref="EL109:EX109"/>
    <mergeCell ref="EL107:EX107"/>
    <mergeCell ref="EY111:FK111"/>
    <mergeCell ref="DM112:DW112"/>
    <mergeCell ref="DY112:EG112"/>
    <mergeCell ref="DM114:DW114"/>
    <mergeCell ref="DY114:EG114"/>
    <mergeCell ref="A27:AG27"/>
    <mergeCell ref="AQ27:AU27"/>
    <mergeCell ref="AV27:BG27"/>
    <mergeCell ref="BH27:BL27"/>
    <mergeCell ref="BM27:BQ27"/>
    <mergeCell ref="BR27:CD27"/>
    <mergeCell ref="CJ27:CV27"/>
    <mergeCell ref="CW27:DL27"/>
    <mergeCell ref="DM27:DW27"/>
    <mergeCell ref="DY27:EG27"/>
    <mergeCell ref="EL27:EX27"/>
    <mergeCell ref="EY27:FK27"/>
    <mergeCell ref="CJ108:CV108"/>
    <mergeCell ref="CJ107:CV107"/>
    <mergeCell ref="CJ114:CV114"/>
    <mergeCell ref="CJ112:CV112"/>
    <mergeCell ref="CW108:DL108"/>
    <mergeCell ref="BM114:BQ114"/>
    <mergeCell ref="BM90:BQ90"/>
    <mergeCell ref="CJ88:CV88"/>
    <mergeCell ref="CJ90:CV90"/>
    <mergeCell ref="CJ89:CV89"/>
    <mergeCell ref="CJ87:CV87"/>
    <mergeCell ref="BR78:CI78"/>
    <mergeCell ref="BM116:BQ116"/>
    <mergeCell ref="BM87:BQ87"/>
    <mergeCell ref="BH97:BL97"/>
    <mergeCell ref="FL119:FX119"/>
    <mergeCell ref="CJ119:CV119"/>
    <mergeCell ref="CW119:DL119"/>
    <mergeCell ref="DM119:DX119"/>
    <mergeCell ref="DY118:EK118"/>
    <mergeCell ref="EL118:EX118"/>
    <mergeCell ref="EY118:FK118"/>
    <mergeCell ref="AV107:BG107"/>
    <mergeCell ref="BH107:BL107"/>
    <mergeCell ref="FL118:FX118"/>
    <mergeCell ref="FL110:FX110"/>
    <mergeCell ref="EL110:EX110"/>
    <mergeCell ref="EL108:EX108"/>
    <mergeCell ref="EY110:FK110"/>
    <mergeCell ref="EY108:FK108"/>
    <mergeCell ref="DY108:EK108"/>
    <mergeCell ref="DY109:EG109"/>
    <mergeCell ref="EY113:FK113"/>
    <mergeCell ref="DY113:EG113"/>
    <mergeCell ref="DY110:EK110"/>
    <mergeCell ref="DY107:EK107"/>
    <mergeCell ref="EL112:EX112"/>
    <mergeCell ref="EY109:FK109"/>
    <mergeCell ref="BH95:BL95"/>
    <mergeCell ref="BM95:BQ95"/>
    <mergeCell ref="BR95:CD95"/>
    <mergeCell ref="DM95:DW95"/>
    <mergeCell ref="CW94:DL94"/>
    <mergeCell ref="BM92:BQ92"/>
    <mergeCell ref="CW82:DL82"/>
    <mergeCell ref="CW86:DL86"/>
    <mergeCell ref="BH93:BL93"/>
    <mergeCell ref="BH96:BL96"/>
    <mergeCell ref="DM91:DW91"/>
    <mergeCell ref="CJ84:CV84"/>
    <mergeCell ref="DM85:DW85"/>
    <mergeCell ref="DM84:DX84"/>
    <mergeCell ref="CJ85:CV85"/>
    <mergeCell ref="DY90:EG90"/>
    <mergeCell ref="DY95:EG95"/>
    <mergeCell ref="DY93:EG93"/>
    <mergeCell ref="DY94:EG94"/>
    <mergeCell ref="DM94:DW94"/>
    <mergeCell ref="DM93:DW93"/>
    <mergeCell ref="DM92:DW92"/>
    <mergeCell ref="DY81:EG81"/>
    <mergeCell ref="BR86:CI86"/>
    <mergeCell ref="BM81:BQ81"/>
    <mergeCell ref="BM83:BQ83"/>
    <mergeCell ref="CJ78:CV78"/>
    <mergeCell ref="BH88:BL88"/>
    <mergeCell ref="BH79:BL79"/>
    <mergeCell ref="BH81:BL81"/>
    <mergeCell ref="BH86:BL86"/>
    <mergeCell ref="BH82:BL82"/>
    <mergeCell ref="CJ98:CV98"/>
    <mergeCell ref="CJ86:CV86"/>
    <mergeCell ref="DY100:EG100"/>
    <mergeCell ref="DY99:EG99"/>
    <mergeCell ref="DY102:EG102"/>
    <mergeCell ref="DY97:EG97"/>
    <mergeCell ref="DY91:EG91"/>
    <mergeCell ref="CJ106:CV106"/>
    <mergeCell ref="BM79:BQ79"/>
    <mergeCell ref="CJ100:CV100"/>
    <mergeCell ref="BM100:BQ100"/>
    <mergeCell ref="CJ102:CV102"/>
    <mergeCell ref="CW100:DL100"/>
    <mergeCell ref="DM102:DW102"/>
    <mergeCell ref="BR104:CD104"/>
    <mergeCell ref="CJ80:CV80"/>
    <mergeCell ref="BM97:BQ97"/>
    <mergeCell ref="BR99:CD99"/>
    <mergeCell ref="CJ99:CV99"/>
    <mergeCell ref="CW102:DL102"/>
    <mergeCell ref="CW98:DL98"/>
    <mergeCell ref="CW99:DL99"/>
    <mergeCell ref="DM90:DW90"/>
    <mergeCell ref="CJ81:CV81"/>
    <mergeCell ref="BM80:BQ80"/>
    <mergeCell ref="BR85:CD85"/>
    <mergeCell ref="CJ75:CV75"/>
    <mergeCell ref="CJ79:CV79"/>
    <mergeCell ref="CJ74:CV74"/>
    <mergeCell ref="CJ70:CV70"/>
    <mergeCell ref="CJ72:CV72"/>
    <mergeCell ref="CJ65:CV65"/>
    <mergeCell ref="EL88:EX88"/>
    <mergeCell ref="DY78:EK78"/>
    <mergeCell ref="EL85:EX85"/>
    <mergeCell ref="CW106:DL106"/>
    <mergeCell ref="DM104:DW104"/>
    <mergeCell ref="DY104:EG104"/>
    <mergeCell ref="EL104:EX104"/>
    <mergeCell ref="CW104:DL104"/>
    <mergeCell ref="EL86:EX86"/>
    <mergeCell ref="EL83:EX83"/>
    <mergeCell ref="DY89:EG89"/>
    <mergeCell ref="CJ82:CV82"/>
    <mergeCell ref="EL77:EX77"/>
    <mergeCell ref="DY88:EG88"/>
    <mergeCell ref="DY87:EK87"/>
    <mergeCell ref="EL87:EX87"/>
    <mergeCell ref="DY82:EK82"/>
    <mergeCell ref="EL82:EX82"/>
    <mergeCell ref="CW74:DL74"/>
    <mergeCell ref="CW81:DL81"/>
    <mergeCell ref="DY98:EG98"/>
    <mergeCell ref="EL84:EX84"/>
    <mergeCell ref="DY85:EG85"/>
    <mergeCell ref="CW76:DL76"/>
    <mergeCell ref="EL81:EX81"/>
    <mergeCell ref="CW77:DL77"/>
    <mergeCell ref="FL76:FX76"/>
    <mergeCell ref="EY84:FK84"/>
    <mergeCell ref="DM69:DW69"/>
    <mergeCell ref="CW50:DL50"/>
    <mergeCell ref="DM50:DX50"/>
    <mergeCell ref="CW55:DL55"/>
    <mergeCell ref="DM70:DX70"/>
    <mergeCell ref="CW68:DL68"/>
    <mergeCell ref="DM66:DX66"/>
    <mergeCell ref="DM65:DX65"/>
    <mergeCell ref="CW69:DL69"/>
    <mergeCell ref="CW54:DL54"/>
    <mergeCell ref="BR68:CD68"/>
    <mergeCell ref="DY83:EK83"/>
    <mergeCell ref="EL74:EX74"/>
    <mergeCell ref="EL75:EX75"/>
    <mergeCell ref="CW63:DL63"/>
    <mergeCell ref="DM76:DW76"/>
    <mergeCell ref="DM75:DW75"/>
    <mergeCell ref="CW66:DL66"/>
    <mergeCell ref="CW67:DL67"/>
    <mergeCell ref="CW64:DL64"/>
    <mergeCell ref="BR64:CD64"/>
    <mergeCell ref="BR58:CI58"/>
    <mergeCell ref="BR66:CI66"/>
    <mergeCell ref="CJ55:CV55"/>
    <mergeCell ref="CJ51:CV51"/>
    <mergeCell ref="CJ50:CV50"/>
    <mergeCell ref="BR50:CI50"/>
    <mergeCell ref="CJ54:CV54"/>
    <mergeCell ref="BR51:CD51"/>
    <mergeCell ref="CJ53:CV53"/>
    <mergeCell ref="FL77:FX77"/>
    <mergeCell ref="FL79:FX79"/>
    <mergeCell ref="EY83:FK83"/>
    <mergeCell ref="FL72:FX72"/>
    <mergeCell ref="FL80:FX80"/>
    <mergeCell ref="EL94:EX94"/>
    <mergeCell ref="EL95:EX95"/>
    <mergeCell ref="EL97:EX97"/>
    <mergeCell ref="FL90:FX90"/>
    <mergeCell ref="DY96:EG96"/>
    <mergeCell ref="EL90:EX90"/>
    <mergeCell ref="FL95:FX95"/>
    <mergeCell ref="FL92:FX92"/>
    <mergeCell ref="DY92:EG92"/>
    <mergeCell ref="FL96:FX96"/>
    <mergeCell ref="EL96:EX96"/>
    <mergeCell ref="FL89:FX89"/>
    <mergeCell ref="FL88:FX88"/>
    <mergeCell ref="FL93:FX93"/>
    <mergeCell ref="EY89:FK89"/>
    <mergeCell ref="EY93:FK93"/>
    <mergeCell ref="EL89:EX89"/>
    <mergeCell ref="FL94:FX94"/>
    <mergeCell ref="EL92:EX92"/>
    <mergeCell ref="EL93:EX93"/>
    <mergeCell ref="FL87:FX87"/>
    <mergeCell ref="EY87:FK87"/>
    <mergeCell ref="EY76:FK76"/>
    <mergeCell ref="EY74:FK74"/>
    <mergeCell ref="EY85:FK85"/>
    <mergeCell ref="EY80:FK80"/>
    <mergeCell ref="EY75:FK75"/>
    <mergeCell ref="FL84:FX84"/>
    <mergeCell ref="CW71:DL71"/>
    <mergeCell ref="DM57:DX57"/>
    <mergeCell ref="DM58:DX58"/>
    <mergeCell ref="CW59:DL59"/>
    <mergeCell ref="DM59:DX59"/>
    <mergeCell ref="DM60:DX60"/>
    <mergeCell ref="CW70:DL70"/>
    <mergeCell ref="DM63:DW63"/>
    <mergeCell ref="DM67:DW67"/>
    <mergeCell ref="EL56:EX56"/>
    <mergeCell ref="EY88:FK88"/>
    <mergeCell ref="FL82:FX82"/>
    <mergeCell ref="FL86:FX86"/>
    <mergeCell ref="EL80:EX80"/>
    <mergeCell ref="EY82:FK82"/>
    <mergeCell ref="EY81:FK81"/>
    <mergeCell ref="FL83:FX83"/>
    <mergeCell ref="EY86:FK86"/>
    <mergeCell ref="FL85:FX85"/>
    <mergeCell ref="FL78:FX78"/>
    <mergeCell ref="FL73:FX73"/>
    <mergeCell ref="EL71:EX71"/>
    <mergeCell ref="EY72:FK72"/>
    <mergeCell ref="EL68:EX68"/>
    <mergeCell ref="EY71:FK71"/>
    <mergeCell ref="EL61:EX61"/>
    <mergeCell ref="EL59:EX59"/>
    <mergeCell ref="FL71:FX71"/>
    <mergeCell ref="FL74:FX74"/>
    <mergeCell ref="FL81:FX81"/>
    <mergeCell ref="FL75:FX75"/>
    <mergeCell ref="EY68:FK68"/>
    <mergeCell ref="DY63:EG63"/>
    <mergeCell ref="EL63:EX63"/>
    <mergeCell ref="DY68:EG68"/>
    <mergeCell ref="DY72:EG72"/>
    <mergeCell ref="EL70:EX70"/>
    <mergeCell ref="EL72:EX72"/>
    <mergeCell ref="EL64:EX64"/>
    <mergeCell ref="EY78:FK78"/>
    <mergeCell ref="DY76:EG76"/>
    <mergeCell ref="DY73:EG73"/>
    <mergeCell ref="DY74:EG74"/>
    <mergeCell ref="EL76:EX76"/>
    <mergeCell ref="EL73:EX73"/>
    <mergeCell ref="DY80:EG80"/>
    <mergeCell ref="EL67:EX67"/>
    <mergeCell ref="EL69:EX69"/>
    <mergeCell ref="EL66:EX66"/>
    <mergeCell ref="DM73:DW73"/>
    <mergeCell ref="CW73:DL73"/>
    <mergeCell ref="CW72:DL72"/>
    <mergeCell ref="DM81:DW81"/>
    <mergeCell ref="FL61:FX61"/>
    <mergeCell ref="FL63:FX63"/>
    <mergeCell ref="FL65:FX65"/>
    <mergeCell ref="EY57:FK57"/>
    <mergeCell ref="EY61:FK61"/>
    <mergeCell ref="FL68:FX68"/>
    <mergeCell ref="EY63:FK63"/>
    <mergeCell ref="EY51:FK51"/>
    <mergeCell ref="EL45:EX45"/>
    <mergeCell ref="FL46:FX46"/>
    <mergeCell ref="FL50:FX50"/>
    <mergeCell ref="EL50:EX50"/>
    <mergeCell ref="FL47:FX47"/>
    <mergeCell ref="DY64:EG64"/>
    <mergeCell ref="FL70:FX70"/>
    <mergeCell ref="EY67:FK67"/>
    <mergeCell ref="EY65:FK65"/>
    <mergeCell ref="EY70:FK70"/>
    <mergeCell ref="EY69:FK69"/>
    <mergeCell ref="FL69:FX69"/>
    <mergeCell ref="FL67:FX67"/>
    <mergeCell ref="EY64:FK64"/>
    <mergeCell ref="EL65:EX65"/>
    <mergeCell ref="DY70:EK70"/>
    <mergeCell ref="DY69:EG69"/>
    <mergeCell ref="DY66:EK66"/>
    <mergeCell ref="DY65:EK65"/>
    <mergeCell ref="EY73:FK73"/>
    <mergeCell ref="EY42:FK42"/>
    <mergeCell ref="FL42:FX42"/>
    <mergeCell ref="EY37:FK37"/>
    <mergeCell ref="FL40:FX40"/>
    <mergeCell ref="EY40:FK40"/>
    <mergeCell ref="FL39:FX39"/>
    <mergeCell ref="EY39:FK39"/>
    <mergeCell ref="FL37:FX37"/>
    <mergeCell ref="EL54:EX54"/>
    <mergeCell ref="EL53:EX53"/>
    <mergeCell ref="EY60:FK60"/>
    <mergeCell ref="EY59:FK59"/>
    <mergeCell ref="EL57:EX57"/>
    <mergeCell ref="EL55:EX55"/>
    <mergeCell ref="FL57:FX57"/>
    <mergeCell ref="EY52:FK52"/>
    <mergeCell ref="EY58:FK58"/>
    <mergeCell ref="FL53:FX53"/>
    <mergeCell ref="FL59:FX59"/>
    <mergeCell ref="FL55:FW55"/>
    <mergeCell ref="FL54:FX54"/>
    <mergeCell ref="EY56:FK56"/>
    <mergeCell ref="FL45:FX45"/>
    <mergeCell ref="EY47:FK47"/>
    <mergeCell ref="EY50:FK50"/>
    <mergeCell ref="FL56:FW56"/>
    <mergeCell ref="FL58:FX58"/>
    <mergeCell ref="EL37:EX37"/>
    <mergeCell ref="EL38:EX38"/>
    <mergeCell ref="EY38:FK38"/>
    <mergeCell ref="FL38:FX38"/>
    <mergeCell ref="EL51:EX51"/>
    <mergeCell ref="DY45:EG45"/>
    <mergeCell ref="DM47:DW47"/>
    <mergeCell ref="DM46:DW46"/>
    <mergeCell ref="DY46:EG46"/>
    <mergeCell ref="DY40:EG40"/>
    <mergeCell ref="DY48:EG48"/>
    <mergeCell ref="CJ42:CV42"/>
    <mergeCell ref="DY47:EK47"/>
    <mergeCell ref="EY44:FK44"/>
    <mergeCell ref="FL49:FX49"/>
    <mergeCell ref="EY46:FK46"/>
    <mergeCell ref="EY48:FK48"/>
    <mergeCell ref="CJ49:CV49"/>
    <mergeCell ref="DY43:EG43"/>
    <mergeCell ref="DY44:EG44"/>
    <mergeCell ref="EL48:EX48"/>
    <mergeCell ref="EL46:EX46"/>
    <mergeCell ref="CJ44:CV44"/>
    <mergeCell ref="EL43:EX43"/>
    <mergeCell ref="DY41:EG41"/>
    <mergeCell ref="FL48:FX48"/>
    <mergeCell ref="EY49:FK49"/>
    <mergeCell ref="EY43:FK43"/>
    <mergeCell ref="EY41:FK41"/>
    <mergeCell ref="FL43:FX43"/>
    <mergeCell ref="FL41:FX41"/>
    <mergeCell ref="EY45:FK45"/>
    <mergeCell ref="FL44:FX44"/>
    <mergeCell ref="CW42:DL42"/>
    <mergeCell ref="DM42:DW42"/>
    <mergeCell ref="DY42:EG42"/>
    <mergeCell ref="EL42:EX42"/>
    <mergeCell ref="A38:AG38"/>
    <mergeCell ref="AQ38:AU38"/>
    <mergeCell ref="AV38:BG38"/>
    <mergeCell ref="BH38:BL38"/>
    <mergeCell ref="BM38:BQ38"/>
    <mergeCell ref="BR38:CD38"/>
    <mergeCell ref="CJ38:CV38"/>
    <mergeCell ref="CW38:DL38"/>
    <mergeCell ref="DY37:EG37"/>
    <mergeCell ref="CW37:DL37"/>
    <mergeCell ref="DM37:DW37"/>
    <mergeCell ref="CW49:DL49"/>
    <mergeCell ref="CW46:DL46"/>
    <mergeCell ref="CW47:DL47"/>
    <mergeCell ref="EL44:EX44"/>
    <mergeCell ref="EL47:EX47"/>
    <mergeCell ref="EL49:EX49"/>
    <mergeCell ref="BM37:BQ37"/>
    <mergeCell ref="BH39:BL39"/>
    <mergeCell ref="BH40:BL40"/>
    <mergeCell ref="BR37:CD37"/>
    <mergeCell ref="BR40:CD40"/>
    <mergeCell ref="BM40:BQ40"/>
    <mergeCell ref="BM39:BQ39"/>
    <mergeCell ref="BH44:BL44"/>
    <mergeCell ref="BH45:BL45"/>
    <mergeCell ref="BM43:BQ43"/>
    <mergeCell ref="EL40:EX40"/>
    <mergeCell ref="EL41:EX41"/>
    <mergeCell ref="DM40:DW40"/>
    <mergeCell ref="BR44:CD44"/>
    <mergeCell ref="CJ45:CV45"/>
    <mergeCell ref="AK19:AP19"/>
    <mergeCell ref="A20:AG20"/>
    <mergeCell ref="AK20:AP20"/>
    <mergeCell ref="CJ31:CV31"/>
    <mergeCell ref="BR32:CD32"/>
    <mergeCell ref="BM32:BQ32"/>
    <mergeCell ref="AK22:AP22"/>
    <mergeCell ref="AK16:AP16"/>
    <mergeCell ref="AK17:AP17"/>
    <mergeCell ref="A21:AG21"/>
    <mergeCell ref="AQ20:AU20"/>
    <mergeCell ref="AQ17:AU17"/>
    <mergeCell ref="AQ21:AU21"/>
    <mergeCell ref="AQ19:AU19"/>
    <mergeCell ref="A17:AJ17"/>
    <mergeCell ref="AQ46:AU46"/>
    <mergeCell ref="AQ37:AU37"/>
    <mergeCell ref="CJ37:CV37"/>
    <mergeCell ref="BR36:CD36"/>
    <mergeCell ref="AV37:BG37"/>
    <mergeCell ref="AQ35:AU35"/>
    <mergeCell ref="AV35:BG35"/>
    <mergeCell ref="AQ44:AU44"/>
    <mergeCell ref="AQ30:AU30"/>
    <mergeCell ref="A18:AG18"/>
    <mergeCell ref="A16:AJ16"/>
    <mergeCell ref="A22:AG22"/>
    <mergeCell ref="A26:AG26"/>
    <mergeCell ref="CJ29:CV29"/>
    <mergeCell ref="CJ36:CV36"/>
    <mergeCell ref="A42:AG42"/>
    <mergeCell ref="A34:AG34"/>
    <mergeCell ref="FL31:FX31"/>
    <mergeCell ref="EY29:FK29"/>
    <mergeCell ref="EL29:EX29"/>
    <mergeCell ref="FL29:FX29"/>
    <mergeCell ref="FL30:FX30"/>
    <mergeCell ref="DY29:EG29"/>
    <mergeCell ref="EL35:EX35"/>
    <mergeCell ref="DY35:EG35"/>
    <mergeCell ref="DM35:DW35"/>
    <mergeCell ref="A40:AG40"/>
    <mergeCell ref="BM41:BQ41"/>
    <mergeCell ref="DY36:EG36"/>
    <mergeCell ref="EL36:EX36"/>
    <mergeCell ref="A37:AG37"/>
    <mergeCell ref="AV40:BG40"/>
    <mergeCell ref="AV36:BG36"/>
    <mergeCell ref="A39:AG39"/>
    <mergeCell ref="A35:AG35"/>
    <mergeCell ref="EY32:FK32"/>
    <mergeCell ref="EY30:FK30"/>
    <mergeCell ref="EL30:EX30"/>
    <mergeCell ref="EY31:FK31"/>
    <mergeCell ref="EL32:EX32"/>
    <mergeCell ref="FL32:FX32"/>
    <mergeCell ref="BR35:CD35"/>
    <mergeCell ref="BH35:BL35"/>
    <mergeCell ref="CJ35:CV35"/>
    <mergeCell ref="BH36:BL36"/>
    <mergeCell ref="BM36:BQ36"/>
    <mergeCell ref="A31:AG31"/>
    <mergeCell ref="A32:AG32"/>
    <mergeCell ref="AQ34:AU34"/>
    <mergeCell ref="A47:AG47"/>
    <mergeCell ref="EL39:EX39"/>
    <mergeCell ref="AQ40:AU40"/>
    <mergeCell ref="AQ39:AU39"/>
    <mergeCell ref="AV39:BG39"/>
    <mergeCell ref="A30:AG30"/>
    <mergeCell ref="A28:AG28"/>
    <mergeCell ref="A29:AG29"/>
    <mergeCell ref="AQ28:AU28"/>
    <mergeCell ref="AV31:BG31"/>
    <mergeCell ref="BM31:BQ31"/>
    <mergeCell ref="BH29:BL29"/>
    <mergeCell ref="BH30:BL30"/>
    <mergeCell ref="EL26:EX26"/>
    <mergeCell ref="DM29:DW29"/>
    <mergeCell ref="DM28:DW28"/>
    <mergeCell ref="DY31:EG31"/>
    <mergeCell ref="DY26:EG26"/>
    <mergeCell ref="BR31:CD31"/>
    <mergeCell ref="BR28:CD28"/>
    <mergeCell ref="DY28:EG28"/>
    <mergeCell ref="DY30:EG30"/>
    <mergeCell ref="DM26:DW26"/>
    <mergeCell ref="AQ45:AU45"/>
    <mergeCell ref="AV32:BG32"/>
    <mergeCell ref="AV29:BG29"/>
    <mergeCell ref="AV26:BG26"/>
    <mergeCell ref="AQ26:AU26"/>
    <mergeCell ref="EL28:EX28"/>
    <mergeCell ref="AQ36:AU36"/>
    <mergeCell ref="EL34:EX34"/>
    <mergeCell ref="A36:AG36"/>
    <mergeCell ref="BH55:BL55"/>
    <mergeCell ref="A49:AG49"/>
    <mergeCell ref="A51:AG51"/>
    <mergeCell ref="A50:AG50"/>
    <mergeCell ref="AQ49:AU49"/>
    <mergeCell ref="BM48:BQ48"/>
    <mergeCell ref="A54:AG54"/>
    <mergeCell ref="A52:AG52"/>
    <mergeCell ref="AQ53:AU53"/>
    <mergeCell ref="A53:AJ53"/>
    <mergeCell ref="A48:AG48"/>
    <mergeCell ref="BH41:BL41"/>
    <mergeCell ref="AV43:BG43"/>
    <mergeCell ref="AQ41:AU41"/>
    <mergeCell ref="AV41:BG41"/>
    <mergeCell ref="BH43:BL43"/>
    <mergeCell ref="AQ43:AU43"/>
    <mergeCell ref="A44:AG44"/>
    <mergeCell ref="A46:AG46"/>
    <mergeCell ref="AQ47:AU47"/>
    <mergeCell ref="A41:AG41"/>
    <mergeCell ref="A43:AG43"/>
    <mergeCell ref="BH48:BL48"/>
    <mergeCell ref="AQ48:AU48"/>
    <mergeCell ref="AV45:BG45"/>
    <mergeCell ref="AV46:BG46"/>
    <mergeCell ref="AV48:BG48"/>
    <mergeCell ref="BH46:BL46"/>
    <mergeCell ref="A45:AG45"/>
    <mergeCell ref="BM50:BQ50"/>
    <mergeCell ref="BM53:BQ53"/>
    <mergeCell ref="BM54:BQ54"/>
    <mergeCell ref="A57:AJ57"/>
    <mergeCell ref="AQ56:AU56"/>
    <mergeCell ref="AQ58:AU58"/>
    <mergeCell ref="BR71:CI71"/>
    <mergeCell ref="BM70:BQ70"/>
    <mergeCell ref="BH74:BL74"/>
    <mergeCell ref="BM65:BQ65"/>
    <mergeCell ref="BR69:CD69"/>
    <mergeCell ref="CJ59:CV59"/>
    <mergeCell ref="CJ63:CV63"/>
    <mergeCell ref="CJ71:CV71"/>
    <mergeCell ref="CJ60:CV60"/>
    <mergeCell ref="BM63:BQ63"/>
    <mergeCell ref="BM64:BQ64"/>
    <mergeCell ref="BM60:BQ60"/>
    <mergeCell ref="BM57:BQ57"/>
    <mergeCell ref="BM61:BQ61"/>
    <mergeCell ref="BM74:BQ74"/>
    <mergeCell ref="AV73:BG73"/>
    <mergeCell ref="A59:AJ59"/>
    <mergeCell ref="BR67:CD67"/>
    <mergeCell ref="A60:AJ60"/>
    <mergeCell ref="AQ60:AU60"/>
    <mergeCell ref="AK60:AP60"/>
    <mergeCell ref="AV60:BG60"/>
    <mergeCell ref="CJ67:CV67"/>
    <mergeCell ref="CJ73:CV73"/>
    <mergeCell ref="AV63:BG63"/>
    <mergeCell ref="BM56:BQ56"/>
    <mergeCell ref="BH63:BL63"/>
    <mergeCell ref="BH64:BL64"/>
    <mergeCell ref="AV66:BG66"/>
    <mergeCell ref="A55:AG55"/>
    <mergeCell ref="AK53:AP53"/>
    <mergeCell ref="BR54:CI54"/>
    <mergeCell ref="BR57:CI57"/>
    <mergeCell ref="CW75:DL75"/>
    <mergeCell ref="DM71:DX71"/>
    <mergeCell ref="DM68:DW68"/>
    <mergeCell ref="DM56:DW56"/>
    <mergeCell ref="AV50:BG50"/>
    <mergeCell ref="AK47:AP47"/>
    <mergeCell ref="CW79:DL79"/>
    <mergeCell ref="BM44:BQ44"/>
    <mergeCell ref="CW53:DL53"/>
    <mergeCell ref="CW57:DL57"/>
    <mergeCell ref="CW65:DL65"/>
    <mergeCell ref="CW58:DL58"/>
    <mergeCell ref="CW56:DL56"/>
    <mergeCell ref="CW60:DL60"/>
    <mergeCell ref="DM64:DW64"/>
    <mergeCell ref="CW61:DL61"/>
    <mergeCell ref="CW51:DL51"/>
    <mergeCell ref="DM61:DX61"/>
    <mergeCell ref="CW52:DL52"/>
    <mergeCell ref="DM53:DX53"/>
    <mergeCell ref="DM52:DW52"/>
    <mergeCell ref="DM54:DX54"/>
    <mergeCell ref="CJ58:CV58"/>
    <mergeCell ref="CJ56:CV56"/>
    <mergeCell ref="AK57:AP57"/>
    <mergeCell ref="A56:AG56"/>
    <mergeCell ref="AK58:AP58"/>
    <mergeCell ref="A58:AJ58"/>
    <mergeCell ref="DM55:DW55"/>
    <mergeCell ref="DY57:EK57"/>
    <mergeCell ref="DY54:EK54"/>
    <mergeCell ref="DM87:DX87"/>
    <mergeCell ref="DM77:DX77"/>
    <mergeCell ref="DM82:DW82"/>
    <mergeCell ref="DM79:DW79"/>
    <mergeCell ref="DM88:DW88"/>
    <mergeCell ref="DM78:DX78"/>
    <mergeCell ref="DM86:DX86"/>
    <mergeCell ref="DM74:DW74"/>
    <mergeCell ref="DM80:DW80"/>
    <mergeCell ref="DY49:EG49"/>
    <mergeCell ref="DY58:EK58"/>
    <mergeCell ref="DY61:EK61"/>
    <mergeCell ref="DY56:EG56"/>
    <mergeCell ref="DY52:EG52"/>
    <mergeCell ref="DY77:EK77"/>
    <mergeCell ref="DY51:EG51"/>
    <mergeCell ref="DY86:EK86"/>
    <mergeCell ref="DY84:EK84"/>
    <mergeCell ref="DM83:DX83"/>
    <mergeCell ref="DY79:EG79"/>
    <mergeCell ref="DY75:EG75"/>
    <mergeCell ref="DY71:EK71"/>
    <mergeCell ref="DY67:EG67"/>
    <mergeCell ref="DY60:EK60"/>
    <mergeCell ref="DY53:EK53"/>
    <mergeCell ref="DY59:EK59"/>
    <mergeCell ref="DY55:EG55"/>
    <mergeCell ref="DY50:EK50"/>
    <mergeCell ref="DM72:DW72"/>
    <mergeCell ref="EY53:FK53"/>
    <mergeCell ref="FL52:FW52"/>
    <mergeCell ref="FL51:FW51"/>
    <mergeCell ref="EL52:EX52"/>
    <mergeCell ref="FL66:FX66"/>
    <mergeCell ref="FL64:FX64"/>
    <mergeCell ref="EY104:FK104"/>
    <mergeCell ref="EY106:FK106"/>
    <mergeCell ref="EL100:EX100"/>
    <mergeCell ref="EY101:FK101"/>
    <mergeCell ref="FL101:FX101"/>
    <mergeCell ref="FL106:FX106"/>
    <mergeCell ref="FL99:FX99"/>
    <mergeCell ref="FL60:FX60"/>
    <mergeCell ref="EL60:EX60"/>
    <mergeCell ref="EL58:EX58"/>
    <mergeCell ref="FL104:FX104"/>
    <mergeCell ref="EL91:EX91"/>
    <mergeCell ref="EY91:FK91"/>
    <mergeCell ref="FL91:FX91"/>
    <mergeCell ref="EL106:EX106"/>
    <mergeCell ref="EY96:FK96"/>
    <mergeCell ref="EY92:FK92"/>
    <mergeCell ref="EY97:FK97"/>
    <mergeCell ref="EY95:FK95"/>
    <mergeCell ref="EY102:FK102"/>
    <mergeCell ref="EY100:FK100"/>
    <mergeCell ref="EY99:FK99"/>
    <mergeCell ref="EY98:FK98"/>
    <mergeCell ref="EY94:FK94"/>
    <mergeCell ref="FL97:FX97"/>
    <mergeCell ref="EY66:FK66"/>
    <mergeCell ref="EY125:FK125"/>
    <mergeCell ref="FL124:FX124"/>
    <mergeCell ref="EY124:FK124"/>
    <mergeCell ref="EY121:FK121"/>
    <mergeCell ref="FL121:FX121"/>
    <mergeCell ref="FL123:FX123"/>
    <mergeCell ref="FL107:FX107"/>
    <mergeCell ref="FL109:FX109"/>
    <mergeCell ref="FL112:FX112"/>
    <mergeCell ref="FL108:FX108"/>
    <mergeCell ref="FL111:FX111"/>
    <mergeCell ref="FL125:FX125"/>
    <mergeCell ref="FL117:FX117"/>
    <mergeCell ref="FL115:FX115"/>
    <mergeCell ref="EY112:FK112"/>
    <mergeCell ref="EY114:FK114"/>
    <mergeCell ref="EL98:EX98"/>
    <mergeCell ref="EL102:EX102"/>
    <mergeCell ref="EY123:FK123"/>
    <mergeCell ref="EL123:EX123"/>
    <mergeCell ref="FL114:FX114"/>
    <mergeCell ref="FL113:FX113"/>
    <mergeCell ref="FL122:FX122"/>
    <mergeCell ref="EY122:FK122"/>
    <mergeCell ref="FL116:FX116"/>
    <mergeCell ref="EL117:EX117"/>
    <mergeCell ref="EL122:EX122"/>
    <mergeCell ref="EL121:EX121"/>
    <mergeCell ref="EY117:FK117"/>
    <mergeCell ref="EY116:FK116"/>
    <mergeCell ref="EY115:FK115"/>
    <mergeCell ref="FL100:FX100"/>
    <mergeCell ref="EY120:FK120"/>
    <mergeCell ref="FL120:FX120"/>
    <mergeCell ref="DY119:EK119"/>
    <mergeCell ref="EL119:EX119"/>
    <mergeCell ref="DY120:EG120"/>
    <mergeCell ref="EL120:EX120"/>
    <mergeCell ref="EY119:FK119"/>
    <mergeCell ref="BR75:CD75"/>
    <mergeCell ref="BM72:BQ72"/>
    <mergeCell ref="BR72:CD72"/>
    <mergeCell ref="BR96:CD96"/>
    <mergeCell ref="BR97:CD97"/>
    <mergeCell ref="BM93:BQ93"/>
    <mergeCell ref="BR89:CD89"/>
    <mergeCell ref="BR90:CD90"/>
    <mergeCell ref="BR111:CI111"/>
    <mergeCell ref="CW78:DL78"/>
    <mergeCell ref="BR87:CI87"/>
    <mergeCell ref="BR107:CI107"/>
    <mergeCell ref="BR106:CD106"/>
    <mergeCell ref="CJ96:CV96"/>
    <mergeCell ref="CJ97:CV97"/>
    <mergeCell ref="BM85:BQ85"/>
    <mergeCell ref="BM91:BQ91"/>
    <mergeCell ref="FL98:FX98"/>
    <mergeCell ref="FL102:FX102"/>
    <mergeCell ref="EY90:FK90"/>
    <mergeCell ref="EL99:EX99"/>
    <mergeCell ref="EY77:FK77"/>
    <mergeCell ref="EL79:EX79"/>
    <mergeCell ref="EY79:FK79"/>
    <mergeCell ref="EL78:EX78"/>
    <mergeCell ref="BM76:BQ76"/>
    <mergeCell ref="AQ65:AU65"/>
    <mergeCell ref="AK61:AP61"/>
    <mergeCell ref="BH70:BL70"/>
    <mergeCell ref="AQ71:AU71"/>
    <mergeCell ref="A67:AG67"/>
    <mergeCell ref="AK66:AP66"/>
    <mergeCell ref="AQ61:AU61"/>
    <mergeCell ref="A65:AJ65"/>
    <mergeCell ref="A66:AJ66"/>
    <mergeCell ref="AQ66:AU66"/>
    <mergeCell ref="A63:AG63"/>
    <mergeCell ref="A64:AG64"/>
    <mergeCell ref="AK65:AP65"/>
    <mergeCell ref="BM66:BQ66"/>
    <mergeCell ref="A61:AJ61"/>
    <mergeCell ref="AQ63:AU63"/>
    <mergeCell ref="AV61:BG61"/>
    <mergeCell ref="AQ64:AU64"/>
    <mergeCell ref="BH66:BL66"/>
    <mergeCell ref="BH76:BL76"/>
    <mergeCell ref="BH72:BL72"/>
    <mergeCell ref="BH69:BL69"/>
    <mergeCell ref="BM68:BQ68"/>
    <mergeCell ref="BM69:BQ69"/>
    <mergeCell ref="BM67:BQ67"/>
    <mergeCell ref="AQ67:AU67"/>
    <mergeCell ref="BH71:BL71"/>
    <mergeCell ref="AV68:BG68"/>
    <mergeCell ref="BH67:BL67"/>
    <mergeCell ref="AV67:BG67"/>
    <mergeCell ref="AV65:BG65"/>
    <mergeCell ref="BH53:BL53"/>
    <mergeCell ref="BH56:BL56"/>
    <mergeCell ref="BM58:BQ58"/>
    <mergeCell ref="AV70:BG70"/>
    <mergeCell ref="BR65:CI65"/>
    <mergeCell ref="BR70:CI70"/>
    <mergeCell ref="A68:AG68"/>
    <mergeCell ref="A69:AG69"/>
    <mergeCell ref="BH75:BL75"/>
    <mergeCell ref="CJ69:CV69"/>
    <mergeCell ref="AQ68:AU68"/>
    <mergeCell ref="BH68:BL68"/>
    <mergeCell ref="AQ69:AU69"/>
    <mergeCell ref="AV69:BG69"/>
    <mergeCell ref="BM73:BQ73"/>
    <mergeCell ref="A70:AJ70"/>
    <mergeCell ref="DY111:EK111"/>
    <mergeCell ref="DM111:DX111"/>
    <mergeCell ref="CW110:DL110"/>
    <mergeCell ref="CW109:DL109"/>
    <mergeCell ref="DM108:DX108"/>
    <mergeCell ref="DM89:DW89"/>
    <mergeCell ref="AQ104:AU104"/>
    <mergeCell ref="AV102:BG102"/>
    <mergeCell ref="AV104:BG104"/>
    <mergeCell ref="BM104:BQ104"/>
    <mergeCell ref="BH104:BL104"/>
    <mergeCell ref="BH77:BL77"/>
    <mergeCell ref="BR79:CD79"/>
    <mergeCell ref="AV79:BG79"/>
    <mergeCell ref="CJ104:CV104"/>
    <mergeCell ref="DM100:DW100"/>
    <mergeCell ref="AV64:BG64"/>
    <mergeCell ref="BH65:BL65"/>
    <mergeCell ref="BM71:BQ71"/>
    <mergeCell ref="AK59:AP59"/>
    <mergeCell ref="AQ59:AU59"/>
    <mergeCell ref="AV56:BG56"/>
    <mergeCell ref="AV54:BG54"/>
    <mergeCell ref="AQ54:AU54"/>
    <mergeCell ref="AV58:BG58"/>
    <mergeCell ref="AQ55:AU55"/>
    <mergeCell ref="AQ57:AU57"/>
    <mergeCell ref="BH59:BL59"/>
    <mergeCell ref="BH57:BL57"/>
    <mergeCell ref="BR56:CD56"/>
    <mergeCell ref="AQ51:AU51"/>
    <mergeCell ref="BR48:CD48"/>
    <mergeCell ref="BH50:BL50"/>
    <mergeCell ref="AV51:BG51"/>
    <mergeCell ref="AQ50:AU50"/>
    <mergeCell ref="BH49:BL49"/>
    <mergeCell ref="AV49:BG49"/>
    <mergeCell ref="AQ52:AU52"/>
    <mergeCell ref="AV53:BG53"/>
    <mergeCell ref="AV52:BG52"/>
    <mergeCell ref="BH52:BL52"/>
    <mergeCell ref="BM52:BQ52"/>
    <mergeCell ref="BR49:CD49"/>
    <mergeCell ref="AV59:BG59"/>
    <mergeCell ref="AV55:BG55"/>
    <mergeCell ref="AV57:BG57"/>
    <mergeCell ref="BR55:CD55"/>
    <mergeCell ref="BR59:CI59"/>
    <mergeCell ref="BM59:BQ59"/>
    <mergeCell ref="BH58:BL58"/>
    <mergeCell ref="BM55:BQ55"/>
    <mergeCell ref="BM15:BQ15"/>
    <mergeCell ref="DM48:DW48"/>
    <mergeCell ref="DM51:DW51"/>
    <mergeCell ref="DM49:DW49"/>
    <mergeCell ref="CW16:DL16"/>
    <mergeCell ref="BM21:BQ21"/>
    <mergeCell ref="AV18:BG18"/>
    <mergeCell ref="BH18:BL18"/>
    <mergeCell ref="AQ16:AU16"/>
    <mergeCell ref="BH16:BL16"/>
    <mergeCell ref="BH22:BL22"/>
    <mergeCell ref="BM20:BQ20"/>
    <mergeCell ref="AQ42:AU42"/>
    <mergeCell ref="AV42:BG42"/>
    <mergeCell ref="BH42:BL42"/>
    <mergeCell ref="BM42:BQ42"/>
    <mergeCell ref="BR42:CD42"/>
    <mergeCell ref="DM25:DW25"/>
    <mergeCell ref="AQ32:AU32"/>
    <mergeCell ref="AQ31:AU31"/>
    <mergeCell ref="BH28:BL28"/>
    <mergeCell ref="AV34:BG34"/>
    <mergeCell ref="AV28:BG28"/>
    <mergeCell ref="CJ28:CV28"/>
    <mergeCell ref="CJ30:CV30"/>
    <mergeCell ref="BR29:CD29"/>
    <mergeCell ref="CJ34:CV34"/>
    <mergeCell ref="AQ29:AU29"/>
    <mergeCell ref="BH34:BL34"/>
    <mergeCell ref="BM30:BQ30"/>
    <mergeCell ref="CW39:DL39"/>
    <mergeCell ref="BR39:CD39"/>
    <mergeCell ref="AV16:BG16"/>
    <mergeCell ref="AV17:BG17"/>
    <mergeCell ref="BR52:CD52"/>
    <mergeCell ref="BM49:BQ49"/>
    <mergeCell ref="BR47:CI47"/>
    <mergeCell ref="BR43:CD43"/>
    <mergeCell ref="BR30:CD30"/>
    <mergeCell ref="BR45:CD45"/>
    <mergeCell ref="BR41:CD41"/>
    <mergeCell ref="BH51:BL51"/>
    <mergeCell ref="BH47:BL47"/>
    <mergeCell ref="BR34:CD34"/>
    <mergeCell ref="BM34:BQ34"/>
    <mergeCell ref="AV23:BG23"/>
    <mergeCell ref="AV24:BG24"/>
    <mergeCell ref="BM28:BQ28"/>
    <mergeCell ref="BR16:CI16"/>
    <mergeCell ref="BM46:BQ46"/>
    <mergeCell ref="AV47:BG47"/>
    <mergeCell ref="BH37:BL37"/>
    <mergeCell ref="BH31:BL31"/>
    <mergeCell ref="BH32:BL32"/>
    <mergeCell ref="AV30:BG30"/>
    <mergeCell ref="AV25:BG25"/>
    <mergeCell ref="BH21:BL21"/>
    <mergeCell ref="AV21:BG21"/>
    <mergeCell ref="AV19:BG19"/>
    <mergeCell ref="BM29:BQ29"/>
    <mergeCell ref="DY34:EG34"/>
    <mergeCell ref="DY32:EG32"/>
    <mergeCell ref="DM39:DW39"/>
    <mergeCell ref="CW35:DL35"/>
    <mergeCell ref="CJ40:CV40"/>
    <mergeCell ref="BR26:CD26"/>
    <mergeCell ref="BR22:CI22"/>
    <mergeCell ref="BR24:CD24"/>
    <mergeCell ref="BH25:BL25"/>
    <mergeCell ref="BM24:BQ24"/>
    <mergeCell ref="BM23:BQ23"/>
    <mergeCell ref="CW40:DL40"/>
    <mergeCell ref="DM24:DW24"/>
    <mergeCell ref="CW29:DL29"/>
    <mergeCell ref="CW32:DL32"/>
    <mergeCell ref="DM30:DW30"/>
    <mergeCell ref="DM32:DW32"/>
    <mergeCell ref="CW30:DL30"/>
    <mergeCell ref="CW31:DL31"/>
    <mergeCell ref="CW36:DL36"/>
    <mergeCell ref="DM31:DW31"/>
    <mergeCell ref="DM38:DW38"/>
    <mergeCell ref="DY38:EG38"/>
    <mergeCell ref="DM34:DW34"/>
    <mergeCell ref="DM36:DW36"/>
    <mergeCell ref="CJ39:CV39"/>
    <mergeCell ref="CW34:DL34"/>
    <mergeCell ref="CW28:DL28"/>
    <mergeCell ref="DY39:EG39"/>
    <mergeCell ref="BM35:BQ35"/>
    <mergeCell ref="BM26:BQ26"/>
    <mergeCell ref="BH26:BL26"/>
    <mergeCell ref="FI4:FX4"/>
    <mergeCell ref="FI5:FX5"/>
    <mergeCell ref="FI7:FX7"/>
    <mergeCell ref="FI11:FX11"/>
    <mergeCell ref="FI8:FX8"/>
    <mergeCell ref="FI6:FW6"/>
    <mergeCell ref="FI9:FX9"/>
    <mergeCell ref="AD8:EQ8"/>
    <mergeCell ref="A13:AJ14"/>
    <mergeCell ref="AK13:AP14"/>
    <mergeCell ref="AQ13:AU14"/>
    <mergeCell ref="AK15:AP15"/>
    <mergeCell ref="DY15:EK15"/>
    <mergeCell ref="DM15:DX15"/>
    <mergeCell ref="A12:FX12"/>
    <mergeCell ref="A8:AC8"/>
    <mergeCell ref="FL15:FX15"/>
    <mergeCell ref="FL14:FX14"/>
    <mergeCell ref="EY14:FK14"/>
    <mergeCell ref="EL14:EX14"/>
    <mergeCell ref="BH13:BL14"/>
    <mergeCell ref="DM14:DX14"/>
    <mergeCell ref="CW13:EX13"/>
    <mergeCell ref="AQ15:AU15"/>
    <mergeCell ref="EY13:FX13"/>
    <mergeCell ref="DY14:EK14"/>
    <mergeCell ref="BR13:CI14"/>
    <mergeCell ref="CJ13:CV14"/>
    <mergeCell ref="BH15:BL15"/>
    <mergeCell ref="CW15:DL15"/>
    <mergeCell ref="CY6:CZ6"/>
    <mergeCell ref="AV15:BG15"/>
    <mergeCell ref="DY16:EK16"/>
    <mergeCell ref="CJ20:CV20"/>
    <mergeCell ref="EL23:EX23"/>
    <mergeCell ref="EY28:FK28"/>
    <mergeCell ref="FL24:FX24"/>
    <mergeCell ref="FL26:FX26"/>
    <mergeCell ref="CW26:DL26"/>
    <mergeCell ref="EL25:EX25"/>
    <mergeCell ref="EY26:FK26"/>
    <mergeCell ref="EY25:FK25"/>
    <mergeCell ref="EY23:FK23"/>
    <mergeCell ref="FL23:FX23"/>
    <mergeCell ref="CJ15:CV15"/>
    <mergeCell ref="EL15:EX15"/>
    <mergeCell ref="EL17:EX17"/>
    <mergeCell ref="FL28:FX28"/>
    <mergeCell ref="EY24:FK24"/>
    <mergeCell ref="DY23:EG23"/>
    <mergeCell ref="EY22:FK22"/>
    <mergeCell ref="DY24:EG24"/>
    <mergeCell ref="EL22:EX22"/>
    <mergeCell ref="FL18:FX18"/>
    <mergeCell ref="DY19:EK19"/>
    <mergeCell ref="DM18:DW18"/>
    <mergeCell ref="DY22:EK22"/>
    <mergeCell ref="EY19:FK19"/>
    <mergeCell ref="FL16:FX16"/>
    <mergeCell ref="EY16:FK16"/>
    <mergeCell ref="EY15:FK15"/>
    <mergeCell ref="CJ21:CV21"/>
    <mergeCell ref="CJ22:CV22"/>
    <mergeCell ref="FL22:FX22"/>
    <mergeCell ref="A25:AG25"/>
    <mergeCell ref="CW23:DL23"/>
    <mergeCell ref="CW25:DL25"/>
    <mergeCell ref="CW24:DL24"/>
    <mergeCell ref="BH24:BL24"/>
    <mergeCell ref="AQ25:AU25"/>
    <mergeCell ref="BM25:BQ25"/>
    <mergeCell ref="CJ23:CV23"/>
    <mergeCell ref="CJ25:CV25"/>
    <mergeCell ref="EY17:FK17"/>
    <mergeCell ref="EY18:FK18"/>
    <mergeCell ref="FL19:FX19"/>
    <mergeCell ref="CW19:DL19"/>
    <mergeCell ref="DY21:EG21"/>
    <mergeCell ref="BM22:BQ22"/>
    <mergeCell ref="DM21:DW21"/>
    <mergeCell ref="FL17:FX17"/>
    <mergeCell ref="BR17:CI17"/>
    <mergeCell ref="EL20:EX20"/>
    <mergeCell ref="CW21:DL21"/>
    <mergeCell ref="CW22:DL22"/>
    <mergeCell ref="CJ24:CV24"/>
    <mergeCell ref="DY17:EK17"/>
    <mergeCell ref="AQ23:AU23"/>
    <mergeCell ref="AQ24:AU24"/>
    <mergeCell ref="BR23:CD23"/>
    <mergeCell ref="BR21:CD21"/>
    <mergeCell ref="BH23:BL23"/>
    <mergeCell ref="AQ22:AU22"/>
    <mergeCell ref="AQ18:AU18"/>
    <mergeCell ref="A19:AG19"/>
    <mergeCell ref="DM17:DX17"/>
    <mergeCell ref="FL34:FX34"/>
    <mergeCell ref="FL35:FX35"/>
    <mergeCell ref="EY36:FK36"/>
    <mergeCell ref="EY34:FK34"/>
    <mergeCell ref="EY35:FK35"/>
    <mergeCell ref="BH61:BL61"/>
    <mergeCell ref="BH60:BL60"/>
    <mergeCell ref="BM47:BQ47"/>
    <mergeCell ref="FL25:FX25"/>
    <mergeCell ref="DY18:EG18"/>
    <mergeCell ref="DY20:EK20"/>
    <mergeCell ref="EL21:EX21"/>
    <mergeCell ref="FL20:FX20"/>
    <mergeCell ref="FL21:FX21"/>
    <mergeCell ref="EY21:FK21"/>
    <mergeCell ref="EY20:FK20"/>
    <mergeCell ref="EL19:EX19"/>
    <mergeCell ref="CJ26:CV26"/>
    <mergeCell ref="DM22:DW22"/>
    <mergeCell ref="BR19:CI19"/>
    <mergeCell ref="DM20:DW20"/>
    <mergeCell ref="DM19:DX19"/>
    <mergeCell ref="CW48:DL48"/>
    <mergeCell ref="CW44:DL44"/>
    <mergeCell ref="CW41:DL41"/>
    <mergeCell ref="DM41:DW41"/>
    <mergeCell ref="CW45:DL45"/>
    <mergeCell ref="DM43:DW43"/>
    <mergeCell ref="CW43:DL43"/>
    <mergeCell ref="DM45:DW45"/>
    <mergeCell ref="DM44:DW44"/>
    <mergeCell ref="DY25:EG25"/>
    <mergeCell ref="FL36:FX36"/>
    <mergeCell ref="BH54:BL54"/>
    <mergeCell ref="CJ46:CV46"/>
    <mergeCell ref="CJ41:CV41"/>
    <mergeCell ref="CJ48:CV48"/>
    <mergeCell ref="CJ43:CV43"/>
    <mergeCell ref="CJ47:CV47"/>
    <mergeCell ref="BM51:BQ51"/>
    <mergeCell ref="BM45:BQ45"/>
    <mergeCell ref="BH73:BL73"/>
    <mergeCell ref="BM82:BQ82"/>
    <mergeCell ref="BR88:CD88"/>
    <mergeCell ref="BH87:BL87"/>
    <mergeCell ref="BH83:BL83"/>
    <mergeCell ref="CW96:DL96"/>
    <mergeCell ref="CW89:DL89"/>
    <mergeCell ref="CW92:DL92"/>
    <mergeCell ref="CW88:DL88"/>
    <mergeCell ref="CJ57:CV57"/>
    <mergeCell ref="CJ64:CV64"/>
    <mergeCell ref="BR60:CI60"/>
    <mergeCell ref="CJ76:CV76"/>
    <mergeCell ref="CJ94:CV94"/>
    <mergeCell ref="CJ77:CV77"/>
    <mergeCell ref="BM78:BQ78"/>
    <mergeCell ref="BM77:BQ77"/>
    <mergeCell ref="BR77:CI77"/>
    <mergeCell ref="CJ92:CV92"/>
    <mergeCell ref="BH89:BL89"/>
    <mergeCell ref="CW90:DL90"/>
    <mergeCell ref="CW95:DL95"/>
    <mergeCell ref="BM88:BQ88"/>
    <mergeCell ref="CJ61:CV61"/>
    <mergeCell ref="BR61:CI61"/>
    <mergeCell ref="BR63:CD63"/>
    <mergeCell ref="BR73:CD73"/>
    <mergeCell ref="CJ68:CV68"/>
    <mergeCell ref="CJ66:CV66"/>
    <mergeCell ref="A3:FF3"/>
    <mergeCell ref="A4:FF4"/>
    <mergeCell ref="A7:BS7"/>
    <mergeCell ref="BT7:EQ7"/>
    <mergeCell ref="BY6:CS6"/>
    <mergeCell ref="CT6:CX6"/>
    <mergeCell ref="BM13:BQ14"/>
    <mergeCell ref="BM18:BQ18"/>
    <mergeCell ref="AV13:BG14"/>
    <mergeCell ref="AV20:BG20"/>
    <mergeCell ref="BH19:BL19"/>
    <mergeCell ref="BH20:BL20"/>
    <mergeCell ref="BM17:BQ17"/>
    <mergeCell ref="BM16:BQ16"/>
    <mergeCell ref="BM19:BQ19"/>
    <mergeCell ref="BH17:BL17"/>
    <mergeCell ref="CW20:DL20"/>
    <mergeCell ref="EL24:EX24"/>
    <mergeCell ref="A23:AG23"/>
    <mergeCell ref="A24:AG24"/>
    <mergeCell ref="DM23:DW23"/>
    <mergeCell ref="AV22:BG22"/>
    <mergeCell ref="CW14:DL14"/>
    <mergeCell ref="CJ16:CV16"/>
    <mergeCell ref="DM16:DX16"/>
    <mergeCell ref="EL16:EX16"/>
    <mergeCell ref="EL18:EX18"/>
    <mergeCell ref="CW17:DL17"/>
    <mergeCell ref="CW18:DL18"/>
    <mergeCell ref="BR15:CI15"/>
    <mergeCell ref="BR20:CI20"/>
    <mergeCell ref="CJ19:CV19"/>
    <mergeCell ref="CJ17:CV17"/>
    <mergeCell ref="CJ18:CV18"/>
    <mergeCell ref="BR18:CD18"/>
    <mergeCell ref="A15:AJ15"/>
    <mergeCell ref="CW116:DL116"/>
    <mergeCell ref="CW115:DL115"/>
    <mergeCell ref="DM116:DW116"/>
    <mergeCell ref="BH99:BL99"/>
    <mergeCell ref="BM113:BQ113"/>
    <mergeCell ref="BM99:BQ99"/>
    <mergeCell ref="BM96:BQ96"/>
    <mergeCell ref="BM110:BQ110"/>
    <mergeCell ref="BM98:BQ98"/>
    <mergeCell ref="BM102:BQ102"/>
    <mergeCell ref="BM106:BQ106"/>
    <mergeCell ref="BM109:BQ109"/>
    <mergeCell ref="BR94:CD94"/>
    <mergeCell ref="BR93:CD93"/>
    <mergeCell ref="BM111:BQ111"/>
    <mergeCell ref="BR113:CD113"/>
    <mergeCell ref="BH113:BL113"/>
    <mergeCell ref="BR102:CD102"/>
    <mergeCell ref="AQ70:AU70"/>
    <mergeCell ref="AQ72:AU72"/>
    <mergeCell ref="AQ75:AU75"/>
    <mergeCell ref="AV44:BG44"/>
    <mergeCell ref="BR76:CD76"/>
    <mergeCell ref="CW111:DL111"/>
    <mergeCell ref="CJ32:CV32"/>
    <mergeCell ref="BR25:CD25"/>
    <mergeCell ref="BR98:CD98"/>
    <mergeCell ref="AV110:BG110"/>
    <mergeCell ref="BR109:CD109"/>
    <mergeCell ref="BR53:CI53"/>
    <mergeCell ref="BR46:CD46"/>
    <mergeCell ref="BR82:CD82"/>
    <mergeCell ref="BR74:CD74"/>
    <mergeCell ref="BR80:CD80"/>
    <mergeCell ref="AV93:BG93"/>
    <mergeCell ref="AV95:BG95"/>
    <mergeCell ref="CW97:DL97"/>
    <mergeCell ref="CJ83:CV83"/>
    <mergeCell ref="BR84:CI84"/>
    <mergeCell ref="BR81:CD81"/>
    <mergeCell ref="CW87:DL87"/>
    <mergeCell ref="CW84:DL84"/>
    <mergeCell ref="CW83:DL83"/>
    <mergeCell ref="CW85:DL85"/>
    <mergeCell ref="CW80:DL80"/>
    <mergeCell ref="BR91:CD91"/>
    <mergeCell ref="CJ91:CV91"/>
    <mergeCell ref="CW91:DL91"/>
    <mergeCell ref="BH78:BL78"/>
    <mergeCell ref="BM84:BQ84"/>
    <mergeCell ref="CW93:DL93"/>
    <mergeCell ref="BR83:CI83"/>
    <mergeCell ref="CJ93:CV93"/>
    <mergeCell ref="CJ95:CV95"/>
    <mergeCell ref="BR124:CI124"/>
    <mergeCell ref="DM124:DX124"/>
    <mergeCell ref="CW125:DL125"/>
    <mergeCell ref="DC128:DP128"/>
    <mergeCell ref="CJ125:CV125"/>
    <mergeCell ref="DS128:ES128"/>
    <mergeCell ref="BR101:CD101"/>
    <mergeCell ref="CJ101:CV101"/>
    <mergeCell ref="CW101:DL101"/>
    <mergeCell ref="DM101:DW101"/>
    <mergeCell ref="DY101:EG101"/>
    <mergeCell ref="EL101:EX101"/>
    <mergeCell ref="BR112:CD112"/>
    <mergeCell ref="BR92:CD92"/>
    <mergeCell ref="BR110:CI110"/>
    <mergeCell ref="BR100:CD100"/>
    <mergeCell ref="BR125:CI125"/>
    <mergeCell ref="BR122:CI122"/>
    <mergeCell ref="EL125:EX125"/>
    <mergeCell ref="EL124:EX124"/>
    <mergeCell ref="DY125:EK125"/>
    <mergeCell ref="DY124:EK124"/>
    <mergeCell ref="CJ110:CV110"/>
    <mergeCell ref="DY117:EG117"/>
    <mergeCell ref="CJ124:CV124"/>
    <mergeCell ref="CW123:DL123"/>
    <mergeCell ref="CJ123:CV123"/>
    <mergeCell ref="DM117:DW117"/>
    <mergeCell ref="CW122:DL122"/>
    <mergeCell ref="CJ121:CV121"/>
    <mergeCell ref="BR103:CD103"/>
    <mergeCell ref="CJ103:CV103"/>
    <mergeCell ref="DM113:DW113"/>
    <mergeCell ref="DM115:DW115"/>
    <mergeCell ref="DY116:EG116"/>
    <mergeCell ref="EL113:EX113"/>
    <mergeCell ref="EL115:EX115"/>
    <mergeCell ref="EL116:EX116"/>
    <mergeCell ref="EL114:EX114"/>
    <mergeCell ref="DY115:EG115"/>
    <mergeCell ref="CJ118:CV118"/>
    <mergeCell ref="CW118:DL118"/>
    <mergeCell ref="DM110:DX110"/>
    <mergeCell ref="CJ115:CV115"/>
    <mergeCell ref="CJ116:CV116"/>
    <mergeCell ref="CW112:DL112"/>
    <mergeCell ref="CW114:DL114"/>
    <mergeCell ref="EL111:EX111"/>
    <mergeCell ref="DS129:ES129"/>
    <mergeCell ref="DC129:DP129"/>
    <mergeCell ref="DM118:DX118"/>
    <mergeCell ref="DM120:DW120"/>
    <mergeCell ref="BR123:CD123"/>
    <mergeCell ref="BR119:CI119"/>
    <mergeCell ref="BR121:CI121"/>
    <mergeCell ref="BR116:CD116"/>
    <mergeCell ref="BR115:CD115"/>
    <mergeCell ref="CW121:DL121"/>
    <mergeCell ref="DM122:DX122"/>
    <mergeCell ref="CJ122:CV122"/>
    <mergeCell ref="CJ113:CV113"/>
    <mergeCell ref="DY123:EG123"/>
    <mergeCell ref="DY121:EK121"/>
    <mergeCell ref="DY122:EK122"/>
    <mergeCell ref="DY106:EG106"/>
    <mergeCell ref="BM125:BQ125"/>
    <mergeCell ref="BM121:BQ121"/>
    <mergeCell ref="DM106:DW106"/>
    <mergeCell ref="DM97:DW97"/>
    <mergeCell ref="DM98:DW98"/>
    <mergeCell ref="DM99:DW99"/>
    <mergeCell ref="BM119:BQ119"/>
    <mergeCell ref="DM109:DW109"/>
    <mergeCell ref="BR108:CI108"/>
    <mergeCell ref="CJ109:CV109"/>
    <mergeCell ref="CW107:DL107"/>
    <mergeCell ref="DM107:DX107"/>
    <mergeCell ref="CW113:DL113"/>
    <mergeCell ref="BM108:BQ108"/>
    <mergeCell ref="BM107:BQ107"/>
    <mergeCell ref="DM123:DW123"/>
    <mergeCell ref="CJ117:CV117"/>
    <mergeCell ref="DM121:DX121"/>
    <mergeCell ref="CW117:DL117"/>
    <mergeCell ref="BR117:CD117"/>
    <mergeCell ref="BR120:CD120"/>
    <mergeCell ref="CJ120:CV120"/>
    <mergeCell ref="CW120:DL120"/>
    <mergeCell ref="BR114:CD114"/>
    <mergeCell ref="BM118:BQ118"/>
    <mergeCell ref="BR118:CI118"/>
    <mergeCell ref="CJ111:CV111"/>
    <mergeCell ref="BM112:BQ112"/>
    <mergeCell ref="DM125:DX125"/>
    <mergeCell ref="CW124:DL124"/>
    <mergeCell ref="AV76:BG76"/>
    <mergeCell ref="AQ76:AU76"/>
    <mergeCell ref="AQ82:AU82"/>
    <mergeCell ref="AQ81:AU81"/>
    <mergeCell ref="AV81:BG81"/>
    <mergeCell ref="BM123:BQ123"/>
    <mergeCell ref="BM124:BQ124"/>
    <mergeCell ref="AV123:BG123"/>
    <mergeCell ref="AQ114:AU114"/>
    <mergeCell ref="BH124:BL124"/>
    <mergeCell ref="BH123:BL123"/>
    <mergeCell ref="AV122:BG122"/>
    <mergeCell ref="AV121:BG121"/>
    <mergeCell ref="AV118:BG118"/>
    <mergeCell ref="BH121:BL121"/>
    <mergeCell ref="BH122:BL122"/>
    <mergeCell ref="BH118:BL118"/>
    <mergeCell ref="AQ102:AU102"/>
    <mergeCell ref="AQ96:AU96"/>
    <mergeCell ref="AV120:BG120"/>
    <mergeCell ref="AQ92:AU92"/>
    <mergeCell ref="A72:AG72"/>
    <mergeCell ref="AQ74:AU74"/>
    <mergeCell ref="A71:AJ71"/>
    <mergeCell ref="AV71:BG71"/>
    <mergeCell ref="A73:AG73"/>
    <mergeCell ref="A74:AG74"/>
    <mergeCell ref="AQ73:AU73"/>
    <mergeCell ref="A90:AJ90"/>
    <mergeCell ref="AQ89:AU89"/>
    <mergeCell ref="AQ87:AU87"/>
    <mergeCell ref="AK87:AP87"/>
    <mergeCell ref="A88:AG88"/>
    <mergeCell ref="A76:AG76"/>
    <mergeCell ref="AK86:AP86"/>
    <mergeCell ref="AV72:BG72"/>
    <mergeCell ref="AV74:BG74"/>
    <mergeCell ref="AV87:BG87"/>
    <mergeCell ref="AV89:BG89"/>
    <mergeCell ref="AV82:BG82"/>
    <mergeCell ref="A79:AG79"/>
    <mergeCell ref="AV78:BG78"/>
    <mergeCell ref="AV90:BG90"/>
    <mergeCell ref="AV88:BG88"/>
    <mergeCell ref="AQ80:AU80"/>
    <mergeCell ref="A75:AG75"/>
    <mergeCell ref="AV75:BG75"/>
    <mergeCell ref="A89:AJ89"/>
    <mergeCell ref="AV85:BG85"/>
    <mergeCell ref="A133:B133"/>
    <mergeCell ref="C133:E133"/>
    <mergeCell ref="I133:X133"/>
    <mergeCell ref="Y133:AC133"/>
    <mergeCell ref="AK125:AP125"/>
    <mergeCell ref="A108:AJ108"/>
    <mergeCell ref="A106:AJ106"/>
    <mergeCell ref="AK108:AP108"/>
    <mergeCell ref="AQ110:AU110"/>
    <mergeCell ref="R131:AE131"/>
    <mergeCell ref="A121:AJ121"/>
    <mergeCell ref="A116:AJ116"/>
    <mergeCell ref="AQ117:AU117"/>
    <mergeCell ref="AK121:AP121"/>
    <mergeCell ref="A125:AJ125"/>
    <mergeCell ref="AH131:BH131"/>
    <mergeCell ref="AK110:AP110"/>
    <mergeCell ref="BH125:BL125"/>
    <mergeCell ref="A115:AG115"/>
    <mergeCell ref="A114:AJ114"/>
    <mergeCell ref="BH120:BL120"/>
    <mergeCell ref="AQ119:AU119"/>
    <mergeCell ref="AV119:BG119"/>
    <mergeCell ref="BH119:BL119"/>
    <mergeCell ref="N128:AE128"/>
    <mergeCell ref="BH110:BL110"/>
    <mergeCell ref="BH109:BL109"/>
    <mergeCell ref="AV108:BG108"/>
    <mergeCell ref="BH112:BL112"/>
    <mergeCell ref="AQ120:AU120"/>
    <mergeCell ref="AH130:BH130"/>
    <mergeCell ref="R130:AE130"/>
    <mergeCell ref="AV94:BG94"/>
    <mergeCell ref="AV97:BG97"/>
    <mergeCell ref="AV96:BG96"/>
    <mergeCell ref="AQ100:AU100"/>
    <mergeCell ref="A98:AJ98"/>
    <mergeCell ref="A96:AG96"/>
    <mergeCell ref="N127:AE127"/>
    <mergeCell ref="AV111:BG111"/>
    <mergeCell ref="A110:AJ110"/>
    <mergeCell ref="AQ121:AU121"/>
    <mergeCell ref="AQ125:AU125"/>
    <mergeCell ref="AH127:BH127"/>
    <mergeCell ref="A111:AJ111"/>
    <mergeCell ref="AQ112:AU112"/>
    <mergeCell ref="AV125:BG125"/>
    <mergeCell ref="AQ111:AU111"/>
    <mergeCell ref="AQ122:AU122"/>
    <mergeCell ref="AK122:AP122"/>
    <mergeCell ref="AV112:BG112"/>
    <mergeCell ref="AK107:AP107"/>
    <mergeCell ref="AQ107:AU107"/>
    <mergeCell ref="AK111:AP111"/>
    <mergeCell ref="BH102:BL102"/>
    <mergeCell ref="BH100:BL100"/>
    <mergeCell ref="AQ95:AU95"/>
    <mergeCell ref="A112:AG112"/>
    <mergeCell ref="A103:AJ103"/>
    <mergeCell ref="AQ103:AU103"/>
    <mergeCell ref="AV103:BG103"/>
    <mergeCell ref="AH128:BH128"/>
    <mergeCell ref="AV114:BG114"/>
    <mergeCell ref="AK119:AP119"/>
    <mergeCell ref="BH108:BL108"/>
    <mergeCell ref="BH94:BL94"/>
    <mergeCell ref="BH106:BL106"/>
    <mergeCell ref="AQ106:AU106"/>
    <mergeCell ref="AQ99:AU99"/>
    <mergeCell ref="AQ98:AU98"/>
    <mergeCell ref="AQ94:AU94"/>
    <mergeCell ref="AV124:BG124"/>
    <mergeCell ref="BM120:BQ120"/>
    <mergeCell ref="AQ77:AU77"/>
    <mergeCell ref="BM86:BQ86"/>
    <mergeCell ref="A77:AJ77"/>
    <mergeCell ref="A124:AJ124"/>
    <mergeCell ref="AK124:AP124"/>
    <mergeCell ref="AQ123:AU123"/>
    <mergeCell ref="AQ124:AU124"/>
    <mergeCell ref="A123:AG123"/>
    <mergeCell ref="A118:AJ118"/>
    <mergeCell ref="AK118:AP118"/>
    <mergeCell ref="AQ118:AU118"/>
    <mergeCell ref="BH85:BL85"/>
    <mergeCell ref="A84:AJ84"/>
    <mergeCell ref="AK84:AP84"/>
    <mergeCell ref="AV99:BG99"/>
    <mergeCell ref="AQ116:AU116"/>
    <mergeCell ref="A101:AJ101"/>
    <mergeCell ref="AQ101:AU101"/>
    <mergeCell ref="BH114:BL114"/>
    <mergeCell ref="A92:AJ92"/>
    <mergeCell ref="AQ93:AU93"/>
    <mergeCell ref="AQ90:AU90"/>
    <mergeCell ref="AQ88:AU88"/>
    <mergeCell ref="A102:AJ102"/>
    <mergeCell ref="A100:AJ100"/>
    <mergeCell ref="A83:AJ83"/>
    <mergeCell ref="A107:AJ107"/>
    <mergeCell ref="A117:AJ117"/>
    <mergeCell ref="BM94:BQ94"/>
    <mergeCell ref="BM115:BQ115"/>
    <mergeCell ref="BH98:BL98"/>
    <mergeCell ref="AV113:BG113"/>
    <mergeCell ref="AV117:BG117"/>
    <mergeCell ref="BH116:BL116"/>
    <mergeCell ref="BH117:BL117"/>
    <mergeCell ref="AV109:BG109"/>
    <mergeCell ref="AQ115:AU115"/>
    <mergeCell ref="BM117:BQ117"/>
    <mergeCell ref="AV115:BG115"/>
    <mergeCell ref="BH115:BL115"/>
    <mergeCell ref="AK83:AP83"/>
    <mergeCell ref="A97:AJ97"/>
    <mergeCell ref="A99:AJ99"/>
    <mergeCell ref="A86:AJ86"/>
    <mergeCell ref="AV86:BG86"/>
    <mergeCell ref="AV98:BG98"/>
    <mergeCell ref="AV101:BG101"/>
    <mergeCell ref="BH101:BL101"/>
    <mergeCell ref="BM101:BQ101"/>
    <mergeCell ref="BH92:BL92"/>
    <mergeCell ref="AV92:BG92"/>
    <mergeCell ref="BH84:BL84"/>
    <mergeCell ref="AQ86:AU86"/>
    <mergeCell ref="AV84:BG84"/>
    <mergeCell ref="AQ109:AU109"/>
    <mergeCell ref="AQ85:AU85"/>
    <mergeCell ref="AV80:BG80"/>
    <mergeCell ref="BH90:BL90"/>
    <mergeCell ref="AQ84:AU84"/>
    <mergeCell ref="AQ83:AU83"/>
    <mergeCell ref="BM75:BQ75"/>
    <mergeCell ref="A113:AG113"/>
    <mergeCell ref="AQ113:AU113"/>
    <mergeCell ref="AQ108:AU108"/>
    <mergeCell ref="AV106:BG106"/>
    <mergeCell ref="A122:AJ122"/>
    <mergeCell ref="A82:AG82"/>
    <mergeCell ref="A78:AJ78"/>
    <mergeCell ref="A81:AJ81"/>
    <mergeCell ref="A85:AJ85"/>
    <mergeCell ref="A119:AJ119"/>
    <mergeCell ref="A87:AJ87"/>
    <mergeCell ref="A93:AG93"/>
    <mergeCell ref="A94:AJ94"/>
    <mergeCell ref="A95:AJ95"/>
    <mergeCell ref="BH111:BL111"/>
    <mergeCell ref="AQ78:AU78"/>
    <mergeCell ref="AQ79:AU79"/>
    <mergeCell ref="AV77:BG77"/>
    <mergeCell ref="BM89:BQ89"/>
    <mergeCell ref="A120:AG120"/>
    <mergeCell ref="BH80:BL80"/>
    <mergeCell ref="AV116:BG116"/>
    <mergeCell ref="BM122:BQ122"/>
    <mergeCell ref="A80:AG80"/>
    <mergeCell ref="AV100:BG100"/>
    <mergeCell ref="AV83:BG83"/>
    <mergeCell ref="A109:AJ109"/>
    <mergeCell ref="A105:AJ105"/>
    <mergeCell ref="AQ105:AU105"/>
    <mergeCell ref="AV105:BG105"/>
    <mergeCell ref="BH105:BL105"/>
    <mergeCell ref="BM105:BQ105"/>
    <mergeCell ref="BR105:CD105"/>
    <mergeCell ref="CJ105:CV105"/>
    <mergeCell ref="CW105:DL105"/>
    <mergeCell ref="DM105:DW105"/>
    <mergeCell ref="DY105:EG105"/>
    <mergeCell ref="EL105:EX105"/>
    <mergeCell ref="EY105:FK105"/>
    <mergeCell ref="FL105:FX105"/>
    <mergeCell ref="A91:AJ91"/>
    <mergeCell ref="AQ91:AU91"/>
    <mergeCell ref="AV91:BG91"/>
    <mergeCell ref="BH91:BL91"/>
    <mergeCell ref="AQ97:AU97"/>
    <mergeCell ref="A104:AJ104"/>
    <mergeCell ref="DM96:DW96"/>
    <mergeCell ref="BH103:BL103"/>
    <mergeCell ref="BM103:BQ103"/>
    <mergeCell ref="CW103:DL103"/>
    <mergeCell ref="DM103:DW103"/>
    <mergeCell ref="DY103:EG103"/>
    <mergeCell ref="EL103:EX103"/>
    <mergeCell ref="EY103:FK103"/>
    <mergeCell ref="FL103:FX103"/>
  </mergeCells>
  <phoneticPr fontId="13" type="noConversion"/>
  <printOptions horizontalCentered="1"/>
  <pageMargins left="0.41" right="0.3" top="0.74803149606299213" bottom="0.5" header="0.31496062992125984" footer="0.25"/>
  <pageSetup paperSize="9" scale="93" fitToHeight="0" orientation="landscape" verticalDpi="0" r:id="rId1"/>
  <headerFooter>
    <oddFooter>&amp;C&amp;F</oddFooter>
  </headerFooter>
  <rowBreaks count="1" manualBreakCount="1">
    <brk id="114" max="1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BUH</cp:lastModifiedBy>
  <cp:lastPrinted>2019-08-01T08:30:32Z</cp:lastPrinted>
  <dcterms:created xsi:type="dcterms:W3CDTF">2005-02-01T12:32:18Z</dcterms:created>
  <dcterms:modified xsi:type="dcterms:W3CDTF">2019-08-01T08:35:28Z</dcterms:modified>
</cp:coreProperties>
</file>